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ymsoffice-my.sharepoint.com/personal/emma_moreo_ky_gov/Documents/Desktop/"/>
    </mc:Choice>
  </mc:AlternateContent>
  <xr:revisionPtr revIDLastSave="0" documentId="8_{6D6B0F74-C61C-4703-9B9C-F54F5C48C01D}" xr6:coauthVersionLast="47" xr6:coauthVersionMax="47" xr10:uidLastSave="{00000000-0000-0000-0000-000000000000}"/>
  <bookViews>
    <workbookView xWindow="-108" yWindow="-108" windowWidth="23256" windowHeight="12456" activeTab="3" xr2:uid="{BDD49221-06C6-4343-825F-E778D2F40140}"/>
  </bookViews>
  <sheets>
    <sheet name="2024 Emissions Tables" sheetId="8" r:id="rId1"/>
    <sheet name="East Bend Analysis" sheetId="9" r:id="rId2"/>
    <sheet name="Trimble County Analysis" sheetId="11" r:id="rId3"/>
    <sheet name="Shawnee Analysis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9" l="1"/>
  <c r="D10" i="12"/>
  <c r="E10" i="12" s="1"/>
  <c r="D11" i="12"/>
  <c r="E11" i="12" s="1"/>
  <c r="D12" i="12"/>
  <c r="E12" i="12" s="1"/>
  <c r="C10" i="12"/>
  <c r="C11" i="12"/>
  <c r="C12" i="12"/>
  <c r="D6" i="12"/>
  <c r="E6" i="12"/>
  <c r="F6" i="12"/>
  <c r="D13" i="12" s="1"/>
  <c r="E13" i="12" s="1"/>
  <c r="G6" i="12"/>
  <c r="H6" i="12"/>
  <c r="C6" i="12"/>
  <c r="C13" i="12" s="1"/>
  <c r="C5" i="11"/>
  <c r="D5" i="9"/>
  <c r="E5" i="9"/>
  <c r="F5" i="9"/>
  <c r="G5" i="9"/>
  <c r="D11" i="9" s="1"/>
  <c r="H5" i="9"/>
  <c r="C5" i="9"/>
  <c r="D9" i="11"/>
  <c r="D10" i="11"/>
  <c r="D8" i="11"/>
  <c r="E8" i="11" s="1"/>
  <c r="C9" i="11"/>
  <c r="C10" i="11"/>
  <c r="C8" i="11"/>
  <c r="D9" i="9"/>
  <c r="D10" i="9"/>
  <c r="C9" i="9"/>
  <c r="C10" i="9"/>
  <c r="D8" i="9"/>
  <c r="C8" i="9"/>
  <c r="D19" i="8"/>
  <c r="D18" i="8"/>
  <c r="D20" i="8"/>
  <c r="C20" i="8"/>
  <c r="D16" i="8"/>
  <c r="D17" i="8"/>
  <c r="D15" i="8"/>
  <c r="C16" i="8"/>
  <c r="C17" i="8"/>
  <c r="C18" i="8"/>
  <c r="C19" i="8"/>
  <c r="C15" i="8"/>
  <c r="D9" i="12"/>
  <c r="C9" i="12"/>
  <c r="C11" i="9" l="1"/>
  <c r="E9" i="11"/>
  <c r="E10" i="11"/>
  <c r="E17" i="8"/>
  <c r="E15" i="8"/>
  <c r="E18" i="8"/>
  <c r="E20" i="8"/>
  <c r="E19" i="8"/>
  <c r="E9" i="12"/>
  <c r="E16" i="8"/>
  <c r="D5" i="11"/>
  <c r="E5" i="11"/>
  <c r="F5" i="11"/>
  <c r="G5" i="11"/>
  <c r="H5" i="11"/>
  <c r="C11" i="11" l="1"/>
  <c r="D11" i="11"/>
  <c r="E10" i="9"/>
  <c r="E8" i="9"/>
  <c r="E11" i="11" l="1"/>
  <c r="E9" i="9"/>
  <c r="E11" i="9"/>
</calcChain>
</file>

<file path=xl/sharedStrings.xml><?xml version="1.0" encoding="utf-8"?>
<sst xmlns="http://schemas.openxmlformats.org/spreadsheetml/2006/main" count="121" uniqueCount="40">
  <si>
    <t>Percent Change</t>
  </si>
  <si>
    <t>Table 2: Annual SO2 Emissions for Sources Using MY 2012-2014 (tpy)</t>
  </si>
  <si>
    <t>Source</t>
  </si>
  <si>
    <t>Modeled Emissions 2012</t>
  </si>
  <si>
    <t>Modeled Emissions 2013</t>
  </si>
  <si>
    <t>Modeled Emissions 2014</t>
  </si>
  <si>
    <t xml:space="preserve"> Actual Emissions 2022</t>
  </si>
  <si>
    <t>Actual Emissions 2023</t>
  </si>
  <si>
    <t>Actual Emissions 2024</t>
  </si>
  <si>
    <t>Table 3: Annual SO2 Emissions for Sources Using MY 2014-2016 (tpy)</t>
  </si>
  <si>
    <t>Modeled Emissions 2015</t>
  </si>
  <si>
    <t>Modeled Emissions 2016</t>
  </si>
  <si>
    <t>Actual Emissions 2022</t>
  </si>
  <si>
    <t>Table 4: SO2 Emissions Comparisons</t>
  </si>
  <si>
    <t>Modeled Emissions Average 2012-2014</t>
  </si>
  <si>
    <t>Actual Emissions Average 2022-2024</t>
  </si>
  <si>
    <t>Facility</t>
  </si>
  <si>
    <t xml:space="preserve">Area Total </t>
  </si>
  <si>
    <t>Modeled Emissions 2012-2014</t>
  </si>
  <si>
    <t>Actual Emissions 2022-2024</t>
  </si>
  <si>
    <t>2012-2014 Design Value</t>
  </si>
  <si>
    <t>2022-2024 Design Value</t>
  </si>
  <si>
    <t xml:space="preserve">Honeywell International </t>
  </si>
  <si>
    <t xml:space="preserve">Total </t>
  </si>
  <si>
    <t>-</t>
  </si>
  <si>
    <t>Holcim US (formerly Lafarge Midwest)</t>
  </si>
  <si>
    <t>LG&amp;E-Trimble County</t>
  </si>
  <si>
    <t>KU-Ghent</t>
  </si>
  <si>
    <t>IKEC-Clifty Creek</t>
  </si>
  <si>
    <t>Duke Energy-East Bend</t>
  </si>
  <si>
    <t>EKPC-H. L. Spurlock</t>
  </si>
  <si>
    <t>TVA-Shawnee</t>
  </si>
  <si>
    <t>Electric Energy Inc-Joppa</t>
  </si>
  <si>
    <t>Century Aluminum- Hawesville</t>
  </si>
  <si>
    <t>Century Aluminum-Hawesville</t>
  </si>
  <si>
    <t>Dynegy-Miami Fort</t>
  </si>
  <si>
    <t xml:space="preserve">NKY Monitor </t>
  </si>
  <si>
    <t xml:space="preserve">Mammoth Cave Monitor </t>
  </si>
  <si>
    <t>Green Valley Elementary Monitor</t>
  </si>
  <si>
    <t>New Albany 4H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</si>
</sst>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'East Bend Analysis'!$B$2</c:f>
              <c:strCache>
                <c:ptCount val="1"/>
                <c:pt idx="0">
                  <c:v>Duke Energy-East Bend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'East Bend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'East Bend Analysis'!$C$2:$H$2</c:f>
              <c:numCache>
                <c:formatCode>#,##0</c:formatCode>
                <c:ptCount val="6"/>
                <c:pt idx="0">
                  <c:v>1495</c:v>
                </c:pt>
                <c:pt idx="1">
                  <c:v>2196</c:v>
                </c:pt>
                <c:pt idx="2">
                  <c:v>2100</c:v>
                </c:pt>
                <c:pt idx="3">
                  <c:v>1823</c:v>
                </c:pt>
                <c:pt idx="4">
                  <c:v>1562</c:v>
                </c:pt>
                <c:pt idx="5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A-47F8-8302-BE80D7ADA2BD}"/>
            </c:ext>
          </c:extLst>
        </c:ser>
        <c:ser>
          <c:idx val="1"/>
          <c:order val="1"/>
          <c:tx>
            <c:strRef>
              <c:f>'East Bend Analysis'!$B$3</c:f>
              <c:strCache>
                <c:ptCount val="1"/>
                <c:pt idx="0">
                  <c:v>KU-Ghent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'East Bend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'East Bend Analysis'!$C$3:$H$3</c:f>
              <c:numCache>
                <c:formatCode>#,##0</c:formatCode>
                <c:ptCount val="6"/>
                <c:pt idx="0">
                  <c:v>10772</c:v>
                </c:pt>
                <c:pt idx="1">
                  <c:v>12863</c:v>
                </c:pt>
                <c:pt idx="2">
                  <c:v>15409</c:v>
                </c:pt>
                <c:pt idx="3">
                  <c:v>10675</c:v>
                </c:pt>
                <c:pt idx="4">
                  <c:v>9361</c:v>
                </c:pt>
                <c:pt idx="5">
                  <c:v>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A-47F8-8302-BE80D7ADA2BD}"/>
            </c:ext>
          </c:extLst>
        </c:ser>
        <c:ser>
          <c:idx val="2"/>
          <c:order val="2"/>
          <c:tx>
            <c:strRef>
              <c:f>'East Bend Analysis'!$B$4</c:f>
              <c:strCache>
                <c:ptCount val="1"/>
                <c:pt idx="0">
                  <c:v>Dynegy-Miami Fort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'East Bend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'East Bend Analysis'!$C$4:$H$4</c:f>
              <c:numCache>
                <c:formatCode>#,##0</c:formatCode>
                <c:ptCount val="6"/>
                <c:pt idx="0">
                  <c:v>10616</c:v>
                </c:pt>
                <c:pt idx="1">
                  <c:v>11886</c:v>
                </c:pt>
                <c:pt idx="2">
                  <c:v>9613</c:v>
                </c:pt>
                <c:pt idx="3">
                  <c:v>16959</c:v>
                </c:pt>
                <c:pt idx="4">
                  <c:v>5275</c:v>
                </c:pt>
                <c:pt idx="5">
                  <c:v>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7F8-8302-BE80D7ADA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390335"/>
        <c:axId val="993560703"/>
      </c:barChart>
      <c:catAx>
        <c:axId val="81339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560703"/>
        <c:crosses val="autoZero"/>
        <c:auto val="1"/>
        <c:lblAlgn val="ctr"/>
        <c:lblOffset val="100"/>
        <c:noMultiLvlLbl val="0"/>
      </c:catAx>
      <c:valAx>
        <c:axId val="99356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390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17689094587308E-2"/>
          <c:y val="2.238544205960168E-2"/>
          <c:w val="0.90190301367603465"/>
          <c:h val="0.80978411268161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'Trimble County Analysis'!$B$2</c:f>
              <c:strCache>
                <c:ptCount val="1"/>
                <c:pt idx="0">
                  <c:v>LG&amp;E-Trimble County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'Trimble County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'Trimble County Analysis'!$C$2:$H$2</c:f>
              <c:numCache>
                <c:formatCode>#,##0</c:formatCode>
                <c:ptCount val="6"/>
                <c:pt idx="0">
                  <c:v>2896</c:v>
                </c:pt>
                <c:pt idx="1">
                  <c:v>3521</c:v>
                </c:pt>
                <c:pt idx="2">
                  <c:v>3056.4360000000001</c:v>
                </c:pt>
                <c:pt idx="3">
                  <c:v>3458</c:v>
                </c:pt>
                <c:pt idx="4">
                  <c:v>2804</c:v>
                </c:pt>
                <c:pt idx="5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D-4C7D-B391-E4EA5D315524}"/>
            </c:ext>
          </c:extLst>
        </c:ser>
        <c:ser>
          <c:idx val="1"/>
          <c:order val="1"/>
          <c:tx>
            <c:strRef>
              <c:f>'Trimble County Analysis'!$B$3</c:f>
              <c:strCache>
                <c:ptCount val="1"/>
                <c:pt idx="0">
                  <c:v>KU-Ghent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'Trimble County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'Trimble County Analysis'!$C$3:$H$3</c:f>
              <c:numCache>
                <c:formatCode>#,##0</c:formatCode>
                <c:ptCount val="6"/>
                <c:pt idx="0">
                  <c:v>10772</c:v>
                </c:pt>
                <c:pt idx="1">
                  <c:v>13422</c:v>
                </c:pt>
                <c:pt idx="2">
                  <c:v>14852</c:v>
                </c:pt>
                <c:pt idx="3">
                  <c:v>10675</c:v>
                </c:pt>
                <c:pt idx="4">
                  <c:v>9361</c:v>
                </c:pt>
                <c:pt idx="5">
                  <c:v>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D-4C7D-B391-E4EA5D315524}"/>
            </c:ext>
          </c:extLst>
        </c:ser>
        <c:ser>
          <c:idx val="2"/>
          <c:order val="2"/>
          <c:tx>
            <c:strRef>
              <c:f>'Trimble County Analysis'!$B$4</c:f>
              <c:strCache>
                <c:ptCount val="1"/>
                <c:pt idx="0">
                  <c:v>IKEC-Clifty Creek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'Trimble County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'Trimble County Analysis'!$C$4:$H$4</c:f>
              <c:numCache>
                <c:formatCode>#,##0</c:formatCode>
                <c:ptCount val="6"/>
                <c:pt idx="0">
                  <c:v>11495</c:v>
                </c:pt>
                <c:pt idx="1">
                  <c:v>11495</c:v>
                </c:pt>
                <c:pt idx="2">
                  <c:v>11495</c:v>
                </c:pt>
                <c:pt idx="3">
                  <c:v>3507</c:v>
                </c:pt>
                <c:pt idx="4">
                  <c:v>2693</c:v>
                </c:pt>
                <c:pt idx="5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D-4C7D-B391-E4EA5D315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935199"/>
        <c:axId val="320933759"/>
      </c:barChart>
      <c:catAx>
        <c:axId val="32093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33759"/>
        <c:crosses val="autoZero"/>
        <c:auto val="1"/>
        <c:lblAlgn val="ctr"/>
        <c:lblOffset val="100"/>
        <c:noMultiLvlLbl val="0"/>
      </c:catAx>
      <c:valAx>
        <c:axId val="32093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3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'Shawnee Analysis'!$B$2</c:f>
              <c:strCache>
                <c:ptCount val="1"/>
                <c:pt idx="0">
                  <c:v>TVA-Shawnee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Analysis'!$C$2:$H$2</c:f>
              <c:numCache>
                <c:formatCode>#,##0</c:formatCode>
                <c:ptCount val="6"/>
                <c:pt idx="0">
                  <c:v>27115</c:v>
                </c:pt>
                <c:pt idx="1">
                  <c:v>27211</c:v>
                </c:pt>
                <c:pt idx="2">
                  <c:v>29835</c:v>
                </c:pt>
                <c:pt idx="3">
                  <c:v>14324</c:v>
                </c:pt>
                <c:pt idx="4">
                  <c:v>11660</c:v>
                </c:pt>
                <c:pt idx="5">
                  <c:v>12551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D-4B20-BFE5-6068F0B6A448}"/>
            </c:ext>
          </c:extLst>
        </c:ser>
        <c:ser>
          <c:idx val="1"/>
          <c:order val="1"/>
          <c:tx>
            <c:strRef>
              <c:f>'Shawnee Analysis'!$B$3</c:f>
              <c:strCache>
                <c:ptCount val="1"/>
                <c:pt idx="0">
                  <c:v>Electric Energy Inc-Joppa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Analysis'!$C$3:$H$3</c:f>
              <c:numCache>
                <c:formatCode>#,##0</c:formatCode>
                <c:ptCount val="6"/>
                <c:pt idx="0">
                  <c:v>16991</c:v>
                </c:pt>
                <c:pt idx="1">
                  <c:v>16543</c:v>
                </c:pt>
                <c:pt idx="2">
                  <c:v>18281</c:v>
                </c:pt>
                <c:pt idx="3">
                  <c:v>10982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DD-4B20-BFE5-6068F0B6A448}"/>
            </c:ext>
          </c:extLst>
        </c:ser>
        <c:ser>
          <c:idx val="2"/>
          <c:order val="2"/>
          <c:tx>
            <c:strRef>
              <c:f>'Shawnee Analysis'!$B$4</c:f>
              <c:strCache>
                <c:ptCount val="1"/>
                <c:pt idx="0">
                  <c:v>Honeywell International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Analysis'!$C$4:$H$4</c:f>
              <c:numCache>
                <c:formatCode>#,##0</c:formatCode>
                <c:ptCount val="6"/>
                <c:pt idx="0">
                  <c:v>163</c:v>
                </c:pt>
                <c:pt idx="1">
                  <c:v>59</c:v>
                </c:pt>
                <c:pt idx="2">
                  <c:v>144</c:v>
                </c:pt>
                <c:pt idx="3">
                  <c:v>2.9999999999999997E-4</c:v>
                </c:pt>
                <c:pt idx="4">
                  <c:v>143.47999999999999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DD-4B20-BFE5-6068F0B6A448}"/>
            </c:ext>
          </c:extLst>
        </c:ser>
        <c:ser>
          <c:idx val="3"/>
          <c:order val="3"/>
          <c:tx>
            <c:strRef>
              <c:f>'Shawnee Analysis'!$B$5</c:f>
              <c:strCache>
                <c:ptCount val="1"/>
                <c:pt idx="0">
                  <c:v>Holcim US (formerly Lafarge Midwest)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Analysis'!$C$5:$H$5</c:f>
              <c:numCache>
                <c:formatCode>#,##0</c:formatCode>
                <c:ptCount val="6"/>
                <c:pt idx="0">
                  <c:v>494</c:v>
                </c:pt>
                <c:pt idx="1">
                  <c:v>551</c:v>
                </c:pt>
                <c:pt idx="2">
                  <c:v>490</c:v>
                </c:pt>
                <c:pt idx="3">
                  <c:v>283.23</c:v>
                </c:pt>
                <c:pt idx="4">
                  <c:v>257.44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DD-4B20-BFE5-6068F0B6A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590360"/>
        <c:axId val="1003589640"/>
      </c:barChart>
      <c:catAx>
        <c:axId val="100359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89640"/>
        <c:crosses val="autoZero"/>
        <c:auto val="1"/>
        <c:lblAlgn val="ctr"/>
        <c:lblOffset val="100"/>
        <c:noMultiLvlLbl val="0"/>
      </c:catAx>
      <c:valAx>
        <c:axId val="10035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9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14</xdr:row>
      <xdr:rowOff>323849</xdr:rowOff>
    </xdr:from>
    <xdr:to>
      <xdr:col>4</xdr:col>
      <xdr:colOff>1685926</xdr:colOff>
      <xdr:row>24</xdr:row>
      <xdr:rowOff>409575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9B863A-8AF3-4B4E-A990-30B41B9F8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90486</xdr:colOff>
      <xdr:row>18</xdr:row>
      <xdr:rowOff>128587</xdr:rowOff>
    </xdr:from>
    <xdr:to>
      <xdr:col>4</xdr:col>
      <xdr:colOff>1543050</xdr:colOff>
      <xdr:row>27</xdr:row>
      <xdr:rowOff>381001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194958-C870-A6DB-FE2B-10980F52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17</xdr:row>
      <xdr:rowOff>61912</xdr:rowOff>
    </xdr:from>
    <xdr:to>
      <xdr:col>4</xdr:col>
      <xdr:colOff>1676401</xdr:colOff>
      <xdr:row>28</xdr:row>
      <xdr:rowOff>371475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61C812-9CC2-4020-6EB0-468988A51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FBAE-8CEF-41FA-A9F4-D9C698887EB6}">
  <dimension ref="B1:I23"/>
  <sheetViews>
    <sheetView workbookViewId="0">
      <selection activeCell="B13" sqref="B13:E13"/>
    </sheetView>
  </sheetViews>
  <sheetFormatPr defaultColWidth="23.6640625" defaultRowHeight="38.1" customHeight="1" x14ac:dyDescent="0.3"/>
  <cols>
    <col min="1" max="1" width="5.109375" customWidth="1"/>
    <col min="2" max="9" width="25.6640625" customWidth="1"/>
  </cols>
  <sheetData>
    <row r="1" spans="2:9" ht="38.1" customHeight="1" x14ac:dyDescent="0.3">
      <c r="B1" s="33" t="s">
        <v>1</v>
      </c>
      <c r="C1" s="33"/>
      <c r="D1" s="33"/>
      <c r="E1" s="33"/>
      <c r="F1" s="33"/>
      <c r="G1" s="33"/>
      <c r="H1" s="33"/>
      <c r="I1" s="2"/>
    </row>
    <row r="2" spans="2:9" ht="38.1" customHeight="1" x14ac:dyDescent="0.3"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"/>
    </row>
    <row r="3" spans="2:9" ht="38.1" customHeight="1" x14ac:dyDescent="0.3">
      <c r="B3" s="15" t="s">
        <v>29</v>
      </c>
      <c r="C3" s="14">
        <v>1495</v>
      </c>
      <c r="D3" s="14">
        <v>2196</v>
      </c>
      <c r="E3" s="14">
        <v>2100</v>
      </c>
      <c r="F3" s="19">
        <v>1823</v>
      </c>
      <c r="G3" s="19">
        <v>1562</v>
      </c>
      <c r="H3" s="19">
        <v>1814</v>
      </c>
      <c r="I3" s="3"/>
    </row>
    <row r="4" spans="2:9" ht="38.1" customHeight="1" x14ac:dyDescent="0.3">
      <c r="B4" s="15" t="s">
        <v>30</v>
      </c>
      <c r="C4" s="14">
        <v>5131</v>
      </c>
      <c r="D4" s="14">
        <v>4469</v>
      </c>
      <c r="E4" s="14">
        <v>4689</v>
      </c>
      <c r="F4" s="19">
        <v>3856</v>
      </c>
      <c r="G4" s="19">
        <v>4084</v>
      </c>
      <c r="H4" s="19">
        <v>3903</v>
      </c>
      <c r="I4" s="3"/>
    </row>
    <row r="5" spans="2:9" ht="38.1" customHeight="1" x14ac:dyDescent="0.3">
      <c r="B5" s="15" t="s">
        <v>27</v>
      </c>
      <c r="C5" s="14">
        <v>10772</v>
      </c>
      <c r="D5" s="14">
        <v>13422</v>
      </c>
      <c r="E5" s="14">
        <v>14851</v>
      </c>
      <c r="F5" s="19">
        <v>10675</v>
      </c>
      <c r="G5" s="19">
        <v>9361</v>
      </c>
      <c r="H5" s="25">
        <v>9157</v>
      </c>
      <c r="I5" s="3"/>
    </row>
    <row r="6" spans="2:9" ht="38.1" customHeight="1" x14ac:dyDescent="0.3">
      <c r="B6" s="15" t="s">
        <v>26</v>
      </c>
      <c r="C6" s="14">
        <v>2896</v>
      </c>
      <c r="D6" s="14">
        <v>3521</v>
      </c>
      <c r="E6" s="14">
        <v>3056</v>
      </c>
      <c r="F6" s="19">
        <v>3458</v>
      </c>
      <c r="G6" s="19">
        <v>2804</v>
      </c>
      <c r="H6" s="23">
        <v>3491</v>
      </c>
      <c r="I6" s="3"/>
    </row>
    <row r="7" spans="2:9" ht="38.1" customHeight="1" x14ac:dyDescent="0.3">
      <c r="B7" s="15" t="s">
        <v>31</v>
      </c>
      <c r="C7" s="14">
        <v>27115</v>
      </c>
      <c r="D7" s="14">
        <v>27211</v>
      </c>
      <c r="E7" s="14">
        <v>29835</v>
      </c>
      <c r="F7" s="19">
        <v>14324</v>
      </c>
      <c r="G7" s="19">
        <v>11660</v>
      </c>
      <c r="H7" s="19">
        <v>12551</v>
      </c>
      <c r="I7" s="3"/>
    </row>
    <row r="8" spans="2:9" ht="38.1" customHeight="1" x14ac:dyDescent="0.3">
      <c r="B8" s="4"/>
      <c r="C8" s="4"/>
      <c r="D8" s="4"/>
      <c r="E8" s="4"/>
      <c r="F8" s="4"/>
      <c r="G8" s="4"/>
      <c r="H8" s="4"/>
      <c r="I8" s="2"/>
    </row>
    <row r="9" spans="2:9" ht="38.1" customHeight="1" x14ac:dyDescent="0.3">
      <c r="B9" s="33" t="s">
        <v>9</v>
      </c>
      <c r="C9" s="33"/>
      <c r="D9" s="33"/>
      <c r="E9" s="33"/>
      <c r="F9" s="33"/>
      <c r="G9" s="33"/>
      <c r="H9" s="33"/>
      <c r="I9" s="2"/>
    </row>
    <row r="10" spans="2:9" ht="38.1" customHeight="1" x14ac:dyDescent="0.3">
      <c r="B10" s="5"/>
      <c r="C10" s="5" t="s">
        <v>5</v>
      </c>
      <c r="D10" s="5" t="s">
        <v>10</v>
      </c>
      <c r="E10" s="5" t="s">
        <v>11</v>
      </c>
      <c r="F10" s="5" t="s">
        <v>12</v>
      </c>
      <c r="G10" s="5" t="s">
        <v>7</v>
      </c>
      <c r="H10" s="5" t="s">
        <v>8</v>
      </c>
      <c r="I10" s="2"/>
    </row>
    <row r="11" spans="2:9" ht="38.1" customHeight="1" x14ac:dyDescent="0.3">
      <c r="B11" s="15" t="s">
        <v>33</v>
      </c>
      <c r="C11" s="14">
        <v>2227</v>
      </c>
      <c r="D11" s="14">
        <v>1618</v>
      </c>
      <c r="E11" s="19">
        <v>507</v>
      </c>
      <c r="F11" s="26">
        <v>820</v>
      </c>
      <c r="G11" s="26">
        <v>0</v>
      </c>
      <c r="H11" s="26">
        <v>0</v>
      </c>
      <c r="I11" s="2"/>
    </row>
    <row r="12" spans="2:9" ht="38.1" customHeight="1" x14ac:dyDescent="0.3">
      <c r="B12" s="4"/>
      <c r="C12" s="4"/>
      <c r="D12" s="4"/>
      <c r="E12" s="4"/>
      <c r="F12" s="4"/>
      <c r="G12" s="4"/>
      <c r="H12" s="4"/>
      <c r="I12" s="2"/>
    </row>
    <row r="13" spans="2:9" ht="38.1" customHeight="1" x14ac:dyDescent="0.3">
      <c r="B13" s="33" t="s">
        <v>13</v>
      </c>
      <c r="C13" s="33"/>
      <c r="D13" s="33"/>
      <c r="E13" s="33"/>
      <c r="F13" s="4"/>
      <c r="G13" s="4"/>
      <c r="H13" s="4"/>
      <c r="I13" s="2"/>
    </row>
    <row r="14" spans="2:9" ht="38.1" customHeight="1" x14ac:dyDescent="0.3">
      <c r="B14" s="5" t="s">
        <v>2</v>
      </c>
      <c r="C14" s="5" t="s">
        <v>14</v>
      </c>
      <c r="D14" s="5" t="s">
        <v>15</v>
      </c>
      <c r="E14" s="5" t="s">
        <v>0</v>
      </c>
      <c r="F14" s="4"/>
      <c r="G14" s="4"/>
      <c r="H14" s="4"/>
      <c r="I14" s="2"/>
    </row>
    <row r="15" spans="2:9" ht="38.1" customHeight="1" x14ac:dyDescent="0.3">
      <c r="B15" s="15" t="s">
        <v>29</v>
      </c>
      <c r="C15" s="22">
        <f>AVERAGE(C3:E3)</f>
        <v>1930.3333333333333</v>
      </c>
      <c r="D15" s="23">
        <f>AVERAGE(F3:H3)</f>
        <v>1733</v>
      </c>
      <c r="E15" s="24">
        <f>(D15-C15)/C15</f>
        <v>-0.10222759454325674</v>
      </c>
      <c r="F15" s="4"/>
      <c r="G15" s="4"/>
      <c r="H15" s="4"/>
      <c r="I15" s="2"/>
    </row>
    <row r="16" spans="2:9" ht="38.1" customHeight="1" x14ac:dyDescent="0.3">
      <c r="B16" s="15" t="s">
        <v>30</v>
      </c>
      <c r="C16" s="22">
        <f t="shared" ref="C16:C19" si="0">AVERAGE(C4:E4)</f>
        <v>4763</v>
      </c>
      <c r="D16" s="23">
        <f t="shared" ref="D16:D17" si="1">AVERAGE(F4:H4)</f>
        <v>3947.6666666666665</v>
      </c>
      <c r="E16" s="24">
        <f t="shared" ref="E16:E17" si="2">(D16-C16)/C16</f>
        <v>-0.17118062845545529</v>
      </c>
      <c r="F16" s="4"/>
      <c r="G16" s="4"/>
      <c r="H16" s="4"/>
      <c r="I16" s="2"/>
    </row>
    <row r="17" spans="2:9" ht="38.1" customHeight="1" x14ac:dyDescent="0.3">
      <c r="B17" s="15" t="s">
        <v>27</v>
      </c>
      <c r="C17" s="22">
        <f t="shared" si="0"/>
        <v>13015</v>
      </c>
      <c r="D17" s="23">
        <f t="shared" si="1"/>
        <v>9731</v>
      </c>
      <c r="E17" s="24">
        <f t="shared" si="2"/>
        <v>-0.25232424126008451</v>
      </c>
      <c r="F17" s="4"/>
      <c r="G17" s="4"/>
      <c r="H17" s="4"/>
    </row>
    <row r="18" spans="2:9" ht="38.1" customHeight="1" x14ac:dyDescent="0.3">
      <c r="B18" s="15" t="s">
        <v>26</v>
      </c>
      <c r="C18" s="22">
        <f t="shared" si="0"/>
        <v>3157.6666666666665</v>
      </c>
      <c r="D18" s="23">
        <f>AVERAGE(F6:H6)</f>
        <v>3251</v>
      </c>
      <c r="E18" s="24">
        <f>(D18-C18)/C18</f>
        <v>2.9557690277631211E-2</v>
      </c>
      <c r="F18" s="4"/>
      <c r="G18" s="4"/>
      <c r="H18" s="4"/>
      <c r="I18" s="2"/>
    </row>
    <row r="19" spans="2:9" ht="38.1" customHeight="1" x14ac:dyDescent="0.3">
      <c r="B19" s="15" t="s">
        <v>31</v>
      </c>
      <c r="C19" s="22">
        <f t="shared" si="0"/>
        <v>28053.666666666668</v>
      </c>
      <c r="D19" s="19">
        <f>AVERAGE(F7:H7)</f>
        <v>12845</v>
      </c>
      <c r="E19" s="24">
        <f>(D19-C19)/C19</f>
        <v>-0.54212758878815603</v>
      </c>
      <c r="F19" s="4"/>
      <c r="G19" s="4"/>
      <c r="H19" s="4"/>
      <c r="I19" s="2"/>
    </row>
    <row r="20" spans="2:9" ht="38.1" customHeight="1" x14ac:dyDescent="0.3">
      <c r="B20" s="15" t="s">
        <v>34</v>
      </c>
      <c r="C20" s="22">
        <f>AVERAGE(C11:E11)</f>
        <v>1450.6666666666667</v>
      </c>
      <c r="D20" s="23">
        <f>AVERAGE(F11:H11)</f>
        <v>273.33333333333331</v>
      </c>
      <c r="E20" s="24">
        <f t="shared" ref="E20" si="3">(D20-C20)/C20</f>
        <v>-0.81158088235294124</v>
      </c>
      <c r="F20" s="4"/>
      <c r="G20" s="4"/>
      <c r="H20" s="4"/>
      <c r="I20" s="2"/>
    </row>
    <row r="21" spans="2:9" ht="38.1" customHeight="1" x14ac:dyDescent="0.3">
      <c r="B21" s="4"/>
      <c r="C21" s="4"/>
      <c r="D21" s="4"/>
      <c r="E21" s="4"/>
      <c r="F21" s="4"/>
      <c r="G21" s="4"/>
      <c r="H21" s="4"/>
      <c r="I21" s="2"/>
    </row>
    <row r="22" spans="2:9" ht="38.1" customHeight="1" x14ac:dyDescent="0.3">
      <c r="B22" s="2"/>
      <c r="C22" s="2"/>
      <c r="D22" s="2"/>
      <c r="E22" s="2"/>
      <c r="F22" s="2"/>
      <c r="G22" s="2"/>
      <c r="H22" s="2"/>
      <c r="I22" s="2"/>
    </row>
    <row r="23" spans="2:9" ht="38.1" customHeight="1" x14ac:dyDescent="0.3">
      <c r="B23" s="2"/>
      <c r="C23" s="2"/>
      <c r="D23" s="2"/>
      <c r="E23" s="2"/>
      <c r="F23" s="2"/>
      <c r="G23" s="2"/>
      <c r="H23" s="2"/>
      <c r="I23" s="2"/>
    </row>
  </sheetData>
  <mergeCells count="3">
    <mergeCell ref="B13:E13"/>
    <mergeCell ref="B1:H1"/>
    <mergeCell ref="B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7F5D-3567-4515-8239-712F8F49C8AE}">
  <dimension ref="B1:K47"/>
  <sheetViews>
    <sheetView topLeftCell="A16" workbookViewId="0">
      <selection activeCell="C10" sqref="C10"/>
    </sheetView>
  </sheetViews>
  <sheetFormatPr defaultColWidth="25.6640625" defaultRowHeight="38.1" customHeight="1" x14ac:dyDescent="0.3"/>
  <cols>
    <col min="1" max="1" width="5.33203125" customWidth="1"/>
  </cols>
  <sheetData>
    <row r="1" spans="2:11" ht="38.1" customHeight="1" x14ac:dyDescent="0.3">
      <c r="B1" s="6" t="s">
        <v>16</v>
      </c>
      <c r="C1" s="6" t="s">
        <v>3</v>
      </c>
      <c r="D1" s="6" t="s">
        <v>4</v>
      </c>
      <c r="E1" s="6" t="s">
        <v>5</v>
      </c>
      <c r="F1" s="6" t="s">
        <v>12</v>
      </c>
      <c r="G1" s="6" t="s">
        <v>7</v>
      </c>
      <c r="H1" s="6" t="s">
        <v>8</v>
      </c>
      <c r="I1" s="4"/>
      <c r="J1" s="4"/>
      <c r="K1" s="4"/>
    </row>
    <row r="2" spans="2:11" ht="38.1" customHeight="1" x14ac:dyDescent="0.3">
      <c r="B2" s="15" t="s">
        <v>29</v>
      </c>
      <c r="C2" s="14">
        <v>1495</v>
      </c>
      <c r="D2" s="14">
        <v>2196</v>
      </c>
      <c r="E2" s="14">
        <v>2100</v>
      </c>
      <c r="F2" s="19">
        <v>1823</v>
      </c>
      <c r="G2" s="19">
        <v>1562</v>
      </c>
      <c r="H2" s="19">
        <v>1814</v>
      </c>
      <c r="I2" s="4"/>
      <c r="J2" s="4"/>
      <c r="K2" s="4"/>
    </row>
    <row r="3" spans="2:11" ht="38.1" customHeight="1" x14ac:dyDescent="0.3">
      <c r="B3" s="15" t="s">
        <v>27</v>
      </c>
      <c r="C3" s="14">
        <v>10772</v>
      </c>
      <c r="D3" s="14">
        <v>12863</v>
      </c>
      <c r="E3" s="14">
        <v>15409</v>
      </c>
      <c r="F3" s="19">
        <v>10675</v>
      </c>
      <c r="G3" s="19">
        <v>9361</v>
      </c>
      <c r="H3" s="19">
        <v>9157</v>
      </c>
      <c r="I3" s="4"/>
      <c r="J3" s="4"/>
      <c r="K3" s="4"/>
    </row>
    <row r="4" spans="2:11" ht="38.1" customHeight="1" x14ac:dyDescent="0.3">
      <c r="B4" s="15" t="s">
        <v>35</v>
      </c>
      <c r="C4" s="14">
        <v>10616</v>
      </c>
      <c r="D4" s="14">
        <v>11886</v>
      </c>
      <c r="E4" s="14">
        <v>9613</v>
      </c>
      <c r="F4" s="19">
        <v>16959</v>
      </c>
      <c r="G4" s="19">
        <v>5275</v>
      </c>
      <c r="H4" s="19">
        <v>8380</v>
      </c>
      <c r="I4" s="4"/>
      <c r="J4" s="4"/>
      <c r="K4" s="4"/>
    </row>
    <row r="5" spans="2:11" ht="38.1" customHeight="1" x14ac:dyDescent="0.3">
      <c r="B5" s="16" t="s">
        <v>17</v>
      </c>
      <c r="C5" s="17">
        <f>SUM(C2:C4)</f>
        <v>22883</v>
      </c>
      <c r="D5" s="17">
        <f t="shared" ref="D5:H5" si="0">SUM(D2:D4)</f>
        <v>26945</v>
      </c>
      <c r="E5" s="17">
        <f t="shared" si="0"/>
        <v>27122</v>
      </c>
      <c r="F5" s="17">
        <f t="shared" si="0"/>
        <v>29457</v>
      </c>
      <c r="G5" s="17">
        <f t="shared" si="0"/>
        <v>16198</v>
      </c>
      <c r="H5" s="17">
        <f t="shared" si="0"/>
        <v>19351</v>
      </c>
      <c r="I5" s="4"/>
      <c r="J5" s="4"/>
      <c r="K5" s="4"/>
    </row>
    <row r="6" spans="2:11" ht="38.1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ht="38.1" customHeight="1" x14ac:dyDescent="0.3">
      <c r="B7" s="6" t="s">
        <v>16</v>
      </c>
      <c r="C7" s="6" t="s">
        <v>18</v>
      </c>
      <c r="D7" s="6" t="s">
        <v>19</v>
      </c>
      <c r="E7" s="6" t="s">
        <v>0</v>
      </c>
      <c r="F7" s="4"/>
      <c r="G7" s="4"/>
      <c r="H7" s="4"/>
      <c r="I7" s="4"/>
      <c r="J7" s="4"/>
      <c r="K7" s="4"/>
    </row>
    <row r="8" spans="2:11" ht="38.1" customHeight="1" x14ac:dyDescent="0.3">
      <c r="B8" s="15" t="s">
        <v>29</v>
      </c>
      <c r="C8" s="14">
        <f>AVERAGE(C2:E2)</f>
        <v>1930.3333333333333</v>
      </c>
      <c r="D8" s="19">
        <f>AVERAGE(F2:H2)</f>
        <v>1733</v>
      </c>
      <c r="E8" s="24">
        <f>(D8-C8)/C8</f>
        <v>-0.10222759454325674</v>
      </c>
      <c r="F8" s="4"/>
      <c r="G8" s="4"/>
      <c r="H8" s="4"/>
      <c r="I8" s="4"/>
      <c r="J8" s="4"/>
      <c r="K8" s="4"/>
    </row>
    <row r="9" spans="2:11" ht="38.1" customHeight="1" x14ac:dyDescent="0.3">
      <c r="B9" s="15" t="s">
        <v>27</v>
      </c>
      <c r="C9" s="14">
        <f t="shared" ref="C9:C11" si="1">AVERAGE(C3:E3)</f>
        <v>13014.666666666666</v>
      </c>
      <c r="D9" s="19">
        <f t="shared" ref="D9:D11" si="2">AVERAGE(F3:H3)</f>
        <v>9731</v>
      </c>
      <c r="E9" s="24">
        <f t="shared" ref="E9:E11" si="3">(D9-C9)/C9</f>
        <v>-0.25230509169142501</v>
      </c>
      <c r="F9" s="4"/>
      <c r="G9" s="4"/>
      <c r="H9" s="4"/>
      <c r="I9" s="4"/>
      <c r="J9" s="4"/>
      <c r="K9" s="4"/>
    </row>
    <row r="10" spans="2:11" ht="38.1" customHeight="1" x14ac:dyDescent="0.3">
      <c r="B10" s="18" t="s">
        <v>35</v>
      </c>
      <c r="C10" s="19">
        <f t="shared" si="1"/>
        <v>10705</v>
      </c>
      <c r="D10" s="19">
        <f t="shared" si="2"/>
        <v>10204.666666666666</v>
      </c>
      <c r="E10" s="24">
        <f t="shared" si="3"/>
        <v>-4.6738284290829886E-2</v>
      </c>
      <c r="F10" s="4"/>
      <c r="G10" s="4"/>
      <c r="H10" s="4"/>
      <c r="I10" s="4"/>
      <c r="J10" s="4"/>
      <c r="K10" s="4"/>
    </row>
    <row r="11" spans="2:11" ht="38.1" customHeight="1" x14ac:dyDescent="0.3">
      <c r="B11" s="20" t="s">
        <v>17</v>
      </c>
      <c r="C11" s="21">
        <f t="shared" si="1"/>
        <v>25650</v>
      </c>
      <c r="D11" s="21">
        <f t="shared" si="2"/>
        <v>21668.666666666668</v>
      </c>
      <c r="E11" s="27">
        <f t="shared" si="3"/>
        <v>-0.15521767381416499</v>
      </c>
      <c r="F11" s="4"/>
      <c r="G11" s="4"/>
      <c r="H11" s="4"/>
      <c r="I11" s="4"/>
      <c r="J11" s="4"/>
      <c r="K11" s="4"/>
    </row>
    <row r="12" spans="2:11" ht="38.1" customHeight="1" x14ac:dyDescent="0.3">
      <c r="B12" s="29" t="s">
        <v>36</v>
      </c>
      <c r="C12" s="4"/>
      <c r="D12" s="4"/>
      <c r="E12" s="4"/>
      <c r="F12" s="4"/>
      <c r="G12" s="4"/>
      <c r="H12" s="4"/>
      <c r="I12" s="4"/>
      <c r="J12" s="4"/>
      <c r="K12" s="4"/>
    </row>
    <row r="13" spans="2:11" ht="38.1" customHeight="1" x14ac:dyDescent="0.3">
      <c r="B13" s="6">
        <v>2012</v>
      </c>
      <c r="C13" s="6">
        <v>2013</v>
      </c>
      <c r="D13" s="6">
        <v>2014</v>
      </c>
      <c r="E13" s="6" t="s">
        <v>20</v>
      </c>
      <c r="F13" s="6">
        <v>2022</v>
      </c>
      <c r="G13" s="6">
        <v>2023</v>
      </c>
      <c r="H13" s="6">
        <v>2024</v>
      </c>
      <c r="I13" s="6" t="s">
        <v>21</v>
      </c>
      <c r="J13" s="6" t="s">
        <v>0</v>
      </c>
      <c r="K13" s="4"/>
    </row>
    <row r="14" spans="2:11" ht="38.1" customHeight="1" x14ac:dyDescent="0.3">
      <c r="B14" s="28">
        <v>85</v>
      </c>
      <c r="C14" s="28">
        <v>71</v>
      </c>
      <c r="D14" s="28">
        <v>61</v>
      </c>
      <c r="E14" s="28">
        <v>72</v>
      </c>
      <c r="F14" s="30">
        <v>10</v>
      </c>
      <c r="G14" s="30">
        <v>5</v>
      </c>
      <c r="H14" s="30">
        <v>8</v>
      </c>
      <c r="I14" s="30">
        <v>7</v>
      </c>
      <c r="J14" s="24">
        <f>(7-72)/72</f>
        <v>-0.90277777777777779</v>
      </c>
      <c r="K14" s="4"/>
    </row>
    <row r="15" spans="2:11" ht="38.1" customHeight="1" x14ac:dyDescent="0.3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ht="38.1" customHeight="1" x14ac:dyDescent="0.3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38.1" customHeight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ht="38.1" customHeight="1" x14ac:dyDescent="0.3">
      <c r="B18" s="4"/>
      <c r="C18" s="4"/>
      <c r="D18" s="4"/>
      <c r="E18" s="4"/>
      <c r="F18" s="4"/>
      <c r="G18" s="4"/>
      <c r="H18" s="4"/>
    </row>
    <row r="19" spans="2:11" ht="38.1" customHeight="1" x14ac:dyDescent="0.3">
      <c r="B19" s="4"/>
      <c r="C19" s="4"/>
      <c r="D19" s="4"/>
      <c r="E19" s="4"/>
      <c r="F19" s="4"/>
      <c r="G19" s="4"/>
      <c r="H19" s="4"/>
    </row>
    <row r="20" spans="2:11" ht="38.1" customHeight="1" x14ac:dyDescent="0.3">
      <c r="B20" s="4"/>
      <c r="C20" s="4"/>
      <c r="D20" s="4"/>
      <c r="E20" s="4"/>
      <c r="F20" s="4"/>
      <c r="G20" s="4"/>
      <c r="H20" s="4"/>
    </row>
    <row r="21" spans="2:11" ht="38.1" customHeight="1" x14ac:dyDescent="0.3">
      <c r="B21" s="4"/>
      <c r="C21" s="4"/>
      <c r="D21" s="4"/>
      <c r="E21" s="4"/>
      <c r="F21" s="4"/>
      <c r="G21" s="4"/>
      <c r="H21" s="4"/>
    </row>
    <row r="22" spans="2:11" ht="38.1" customHeight="1" x14ac:dyDescent="0.3">
      <c r="B22" s="4"/>
      <c r="C22" s="4"/>
      <c r="D22" s="4"/>
      <c r="E22" s="4"/>
      <c r="F22" s="4"/>
      <c r="G22" s="4"/>
      <c r="H22" s="4"/>
    </row>
    <row r="23" spans="2:11" ht="38.1" customHeight="1" x14ac:dyDescent="0.3">
      <c r="B23" s="4"/>
      <c r="C23" s="4"/>
      <c r="D23" s="4"/>
      <c r="E23" s="4"/>
      <c r="F23" s="4"/>
      <c r="G23" s="4"/>
      <c r="H23" s="4"/>
    </row>
    <row r="24" spans="2:11" ht="38.1" customHeight="1" x14ac:dyDescent="0.3">
      <c r="B24" s="4"/>
      <c r="C24" s="4"/>
      <c r="D24" s="4"/>
      <c r="E24" s="4"/>
      <c r="F24" s="4"/>
      <c r="G24" s="4"/>
      <c r="H24" s="4"/>
    </row>
    <row r="25" spans="2:11" ht="38.1" customHeight="1" x14ac:dyDescent="0.3">
      <c r="B25" s="4"/>
      <c r="C25" s="4"/>
      <c r="D25" s="4"/>
      <c r="E25" s="4"/>
      <c r="F25" s="4"/>
      <c r="G25" s="4"/>
      <c r="H25" s="4"/>
    </row>
    <row r="26" spans="2:11" ht="38.1" customHeight="1" x14ac:dyDescent="0.3">
      <c r="B26" s="4"/>
      <c r="C26" s="4"/>
      <c r="D26" s="4"/>
      <c r="E26" s="4"/>
      <c r="F26" s="4"/>
      <c r="G26" s="4"/>
      <c r="H26" s="4"/>
    </row>
    <row r="27" spans="2:11" ht="38.1" customHeight="1" x14ac:dyDescent="0.3">
      <c r="B27" s="4"/>
      <c r="C27" s="4"/>
      <c r="D27" s="4"/>
      <c r="E27" s="4"/>
      <c r="F27" s="4"/>
      <c r="G27" s="4"/>
      <c r="H27" s="4"/>
    </row>
    <row r="28" spans="2:11" ht="38.1" customHeight="1" x14ac:dyDescent="0.3">
      <c r="B28" s="4"/>
      <c r="C28" s="4"/>
      <c r="D28" s="4"/>
      <c r="E28" s="4"/>
      <c r="F28" s="4"/>
      <c r="G28" s="4"/>
      <c r="H28" s="4"/>
    </row>
    <row r="29" spans="2:11" ht="38.1" customHeight="1" x14ac:dyDescent="0.3">
      <c r="B29" s="4"/>
      <c r="C29" s="4"/>
      <c r="D29" s="4"/>
      <c r="E29" s="4"/>
      <c r="F29" s="4"/>
      <c r="G29" s="4"/>
      <c r="H29" s="4"/>
    </row>
    <row r="30" spans="2:11" ht="38.1" customHeight="1" x14ac:dyDescent="0.3">
      <c r="B30" s="4"/>
      <c r="C30" s="4"/>
      <c r="D30" s="4"/>
      <c r="E30" s="4"/>
      <c r="F30" s="4"/>
      <c r="G30" s="4"/>
      <c r="H30" s="4"/>
    </row>
    <row r="31" spans="2:11" ht="38.1" customHeight="1" x14ac:dyDescent="0.3">
      <c r="B31" s="4"/>
      <c r="C31" s="4"/>
      <c r="D31" s="4"/>
      <c r="E31" s="4"/>
      <c r="F31" s="4"/>
      <c r="G31" s="4"/>
      <c r="H31" s="4"/>
    </row>
    <row r="32" spans="2:11" ht="38.1" customHeight="1" x14ac:dyDescent="0.3">
      <c r="B32" s="4"/>
      <c r="C32" s="4"/>
      <c r="D32" s="4"/>
      <c r="E32" s="4"/>
      <c r="F32" s="4"/>
      <c r="G32" s="4"/>
      <c r="H32" s="4"/>
    </row>
    <row r="33" spans="2:8" ht="38.1" customHeight="1" x14ac:dyDescent="0.3">
      <c r="B33" s="4"/>
      <c r="C33" s="4"/>
      <c r="D33" s="4"/>
      <c r="E33" s="4"/>
      <c r="F33" s="4"/>
      <c r="G33" s="4"/>
      <c r="H33" s="4"/>
    </row>
    <row r="34" spans="2:8" ht="38.1" customHeight="1" x14ac:dyDescent="0.3">
      <c r="B34" s="4"/>
      <c r="C34" s="4"/>
      <c r="D34" s="4"/>
      <c r="E34" s="4"/>
      <c r="F34" s="4"/>
      <c r="G34" s="4"/>
      <c r="H34" s="4"/>
    </row>
    <row r="35" spans="2:8" ht="38.1" customHeight="1" x14ac:dyDescent="0.3">
      <c r="B35" s="4"/>
      <c r="C35" s="4"/>
      <c r="D35" s="4"/>
      <c r="E35" s="4"/>
      <c r="F35" s="4"/>
      <c r="G35" s="4"/>
      <c r="H35" s="4"/>
    </row>
    <row r="36" spans="2:8" ht="38.1" customHeight="1" x14ac:dyDescent="0.3">
      <c r="B36" s="4"/>
      <c r="C36" s="4"/>
      <c r="D36" s="4"/>
      <c r="E36" s="4"/>
      <c r="F36" s="4"/>
      <c r="G36" s="4"/>
      <c r="H36" s="4"/>
    </row>
    <row r="37" spans="2:8" ht="38.1" customHeight="1" x14ac:dyDescent="0.3">
      <c r="B37" s="4"/>
      <c r="C37" s="4"/>
      <c r="D37" s="4"/>
      <c r="E37" s="4"/>
      <c r="F37" s="4"/>
      <c r="G37" s="4"/>
      <c r="H37" s="4"/>
    </row>
    <row r="38" spans="2:8" ht="38.1" customHeight="1" x14ac:dyDescent="0.3">
      <c r="B38" s="4"/>
      <c r="C38" s="4"/>
      <c r="D38" s="4"/>
      <c r="E38" s="4"/>
      <c r="F38" s="4"/>
      <c r="G38" s="4"/>
      <c r="H38" s="4"/>
    </row>
    <row r="39" spans="2:8" ht="38.1" customHeight="1" x14ac:dyDescent="0.3">
      <c r="B39" s="4"/>
      <c r="C39" s="4"/>
      <c r="D39" s="4"/>
      <c r="E39" s="4"/>
      <c r="F39" s="4"/>
      <c r="G39" s="4"/>
      <c r="H39" s="4"/>
    </row>
    <row r="40" spans="2:8" ht="38.1" customHeight="1" x14ac:dyDescent="0.3">
      <c r="B40" s="4"/>
      <c r="C40" s="4"/>
      <c r="D40" s="4"/>
      <c r="E40" s="4"/>
      <c r="F40" s="4"/>
      <c r="G40" s="4"/>
      <c r="H40" s="4"/>
    </row>
    <row r="41" spans="2:8" ht="38.1" customHeight="1" x14ac:dyDescent="0.3">
      <c r="B41" s="4"/>
      <c r="C41" s="4"/>
      <c r="D41" s="4"/>
      <c r="E41" s="4"/>
      <c r="F41" s="4"/>
      <c r="G41" s="4"/>
      <c r="H41" s="4"/>
    </row>
    <row r="42" spans="2:8" ht="38.1" customHeight="1" x14ac:dyDescent="0.3">
      <c r="B42" s="4"/>
      <c r="C42" s="4"/>
      <c r="D42" s="4"/>
      <c r="E42" s="4"/>
      <c r="F42" s="4"/>
      <c r="G42" s="4"/>
      <c r="H42" s="4"/>
    </row>
    <row r="43" spans="2:8" ht="38.1" customHeight="1" x14ac:dyDescent="0.3">
      <c r="B43" s="4"/>
      <c r="C43" s="4"/>
      <c r="D43" s="4"/>
      <c r="E43" s="4"/>
      <c r="F43" s="4"/>
      <c r="G43" s="4"/>
      <c r="H43" s="4"/>
    </row>
    <row r="44" spans="2:8" ht="38.1" customHeight="1" x14ac:dyDescent="0.3">
      <c r="B44" s="4"/>
      <c r="C44" s="4"/>
      <c r="D44" s="4"/>
      <c r="E44" s="4"/>
      <c r="F44" s="4"/>
      <c r="G44" s="4"/>
      <c r="H44" s="4"/>
    </row>
    <row r="45" spans="2:8" ht="38.1" customHeight="1" x14ac:dyDescent="0.3">
      <c r="B45" s="4"/>
      <c r="C45" s="4"/>
      <c r="D45" s="4"/>
      <c r="E45" s="4"/>
      <c r="F45" s="4"/>
      <c r="G45" s="4"/>
      <c r="H45" s="4"/>
    </row>
    <row r="46" spans="2:8" ht="38.1" customHeight="1" x14ac:dyDescent="0.3">
      <c r="B46" s="4"/>
      <c r="C46" s="4"/>
      <c r="D46" s="4"/>
      <c r="E46" s="4"/>
      <c r="F46" s="4"/>
      <c r="G46" s="4"/>
      <c r="H46" s="4"/>
    </row>
    <row r="47" spans="2:8" ht="38.1" customHeight="1" x14ac:dyDescent="0.3">
      <c r="B47" s="4"/>
      <c r="C47" s="4"/>
      <c r="D47" s="4"/>
      <c r="E47" s="4"/>
      <c r="F47" s="4"/>
      <c r="G47" s="4"/>
      <c r="H47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F592-F9F0-45F9-A872-40C778F50B6C}">
  <dimension ref="B1:J45"/>
  <sheetViews>
    <sheetView topLeftCell="A19" workbookViewId="0">
      <selection activeCell="E11" sqref="E11"/>
    </sheetView>
  </sheetViews>
  <sheetFormatPr defaultColWidth="25.6640625" defaultRowHeight="38.1" customHeight="1" x14ac:dyDescent="0.3"/>
  <cols>
    <col min="1" max="1" width="6" customWidth="1"/>
  </cols>
  <sheetData>
    <row r="1" spans="2:10" ht="38.1" customHeight="1" x14ac:dyDescent="0.3">
      <c r="B1" s="6" t="s">
        <v>16</v>
      </c>
      <c r="C1" s="6" t="s">
        <v>3</v>
      </c>
      <c r="D1" s="6" t="s">
        <v>4</v>
      </c>
      <c r="E1" s="6" t="s">
        <v>5</v>
      </c>
      <c r="F1" s="6" t="s">
        <v>12</v>
      </c>
      <c r="G1" s="6" t="s">
        <v>7</v>
      </c>
      <c r="H1" s="6" t="s">
        <v>8</v>
      </c>
      <c r="I1" s="1"/>
    </row>
    <row r="2" spans="2:10" ht="38.1" customHeight="1" x14ac:dyDescent="0.3">
      <c r="B2" s="15" t="s">
        <v>26</v>
      </c>
      <c r="C2" s="14">
        <v>2896</v>
      </c>
      <c r="D2" s="14">
        <v>3521</v>
      </c>
      <c r="E2" s="14">
        <v>3056.4360000000001</v>
      </c>
      <c r="F2" s="19">
        <v>3458</v>
      </c>
      <c r="G2" s="19">
        <v>2804</v>
      </c>
      <c r="H2" s="23">
        <v>3491</v>
      </c>
      <c r="I2" s="1"/>
    </row>
    <row r="3" spans="2:10" ht="38.1" customHeight="1" x14ac:dyDescent="0.3">
      <c r="B3" s="15" t="s">
        <v>27</v>
      </c>
      <c r="C3" s="14">
        <v>10772</v>
      </c>
      <c r="D3" s="14">
        <v>13422</v>
      </c>
      <c r="E3" s="14">
        <v>14852</v>
      </c>
      <c r="F3" s="19">
        <v>10675</v>
      </c>
      <c r="G3" s="19">
        <v>9361</v>
      </c>
      <c r="H3" s="19">
        <v>9157</v>
      </c>
      <c r="I3" s="1"/>
    </row>
    <row r="4" spans="2:10" ht="38.1" customHeight="1" x14ac:dyDescent="0.3">
      <c r="B4" s="15" t="s">
        <v>28</v>
      </c>
      <c r="C4" s="14">
        <v>11495</v>
      </c>
      <c r="D4" s="14">
        <v>11495</v>
      </c>
      <c r="E4" s="14">
        <v>11495</v>
      </c>
      <c r="F4" s="19">
        <v>3507</v>
      </c>
      <c r="G4" s="19">
        <v>2693</v>
      </c>
      <c r="H4" s="19">
        <v>2400</v>
      </c>
      <c r="I4" s="1"/>
    </row>
    <row r="5" spans="2:10" ht="38.1" customHeight="1" x14ac:dyDescent="0.3">
      <c r="B5" s="20" t="s">
        <v>17</v>
      </c>
      <c r="C5" s="21">
        <f>SUM(C2:C4)</f>
        <v>25163</v>
      </c>
      <c r="D5" s="21">
        <f t="shared" ref="D5:H5" si="0">SUM(D2:D4)</f>
        <v>28438</v>
      </c>
      <c r="E5" s="21">
        <f t="shared" si="0"/>
        <v>29403.436000000002</v>
      </c>
      <c r="F5" s="21">
        <f t="shared" si="0"/>
        <v>17640</v>
      </c>
      <c r="G5" s="21">
        <f t="shared" si="0"/>
        <v>14858</v>
      </c>
      <c r="H5" s="21">
        <f t="shared" si="0"/>
        <v>15048</v>
      </c>
      <c r="I5" s="1"/>
    </row>
    <row r="6" spans="2:10" ht="38.1" customHeight="1" x14ac:dyDescent="0.3">
      <c r="B6" s="4"/>
      <c r="C6" s="4"/>
      <c r="D6" s="4"/>
      <c r="E6" s="4"/>
      <c r="F6" s="4"/>
      <c r="G6" s="4"/>
      <c r="H6" s="4"/>
      <c r="I6" s="1"/>
    </row>
    <row r="7" spans="2:10" ht="38.1" customHeight="1" x14ac:dyDescent="0.3">
      <c r="B7" s="6" t="s">
        <v>16</v>
      </c>
      <c r="C7" s="6" t="s">
        <v>18</v>
      </c>
      <c r="D7" s="6" t="s">
        <v>19</v>
      </c>
      <c r="E7" s="6" t="s">
        <v>0</v>
      </c>
      <c r="F7" s="4"/>
      <c r="G7" s="4"/>
      <c r="H7" s="4"/>
      <c r="I7" s="1"/>
    </row>
    <row r="8" spans="2:10" ht="38.1" customHeight="1" x14ac:dyDescent="0.3">
      <c r="B8" s="15" t="s">
        <v>26</v>
      </c>
      <c r="C8" s="14">
        <f>AVERAGE(C2:E2)</f>
        <v>3157.8119999999999</v>
      </c>
      <c r="D8" s="19">
        <f>AVERAGE(F2:H2)</f>
        <v>3251</v>
      </c>
      <c r="E8" s="24">
        <f>(D8-C8)/C8</f>
        <v>2.9510306503363753E-2</v>
      </c>
      <c r="F8" s="4"/>
      <c r="G8" s="4"/>
      <c r="H8" s="4"/>
      <c r="I8" s="1"/>
    </row>
    <row r="9" spans="2:10" ht="38.1" customHeight="1" x14ac:dyDescent="0.3">
      <c r="B9" s="15" t="s">
        <v>27</v>
      </c>
      <c r="C9" s="14">
        <f t="shared" ref="C9:C11" si="1">AVERAGE(C3:E3)</f>
        <v>13015.333333333334</v>
      </c>
      <c r="D9" s="19">
        <f t="shared" ref="D9:D11" si="2">AVERAGE(F3:H3)</f>
        <v>9731</v>
      </c>
      <c r="E9" s="24">
        <f t="shared" ref="E9:E11" si="3">(D9-C9)/C9</f>
        <v>-0.2523433898478718</v>
      </c>
      <c r="F9" s="4"/>
      <c r="G9" s="4"/>
      <c r="H9" s="4"/>
      <c r="I9" s="1"/>
    </row>
    <row r="10" spans="2:10" ht="38.1" customHeight="1" x14ac:dyDescent="0.3">
      <c r="B10" s="18" t="s">
        <v>28</v>
      </c>
      <c r="C10" s="19">
        <f t="shared" si="1"/>
        <v>11495</v>
      </c>
      <c r="D10" s="19">
        <f t="shared" si="2"/>
        <v>2866.6666666666665</v>
      </c>
      <c r="E10" s="24">
        <f t="shared" si="3"/>
        <v>-0.75061620994635359</v>
      </c>
      <c r="F10" s="4"/>
      <c r="G10" s="4"/>
      <c r="H10" s="4"/>
      <c r="I10" s="1"/>
    </row>
    <row r="11" spans="2:10" ht="38.1" customHeight="1" x14ac:dyDescent="0.3">
      <c r="B11" s="20" t="s">
        <v>17</v>
      </c>
      <c r="C11" s="21">
        <f t="shared" si="1"/>
        <v>27668.145333333334</v>
      </c>
      <c r="D11" s="21">
        <f t="shared" si="2"/>
        <v>15848.666666666666</v>
      </c>
      <c r="E11" s="27">
        <f t="shared" si="3"/>
        <v>-0.42718724093252081</v>
      </c>
      <c r="F11" s="4"/>
      <c r="G11" s="4"/>
      <c r="H11" s="4"/>
      <c r="I11" s="1"/>
    </row>
    <row r="12" spans="2:10" ht="38.1" customHeight="1" x14ac:dyDescent="0.3">
      <c r="B12" s="31" t="s">
        <v>38</v>
      </c>
      <c r="C12" s="9"/>
      <c r="D12" s="9"/>
      <c r="E12" s="10"/>
      <c r="F12" s="4"/>
      <c r="G12" s="4"/>
      <c r="H12" s="4"/>
      <c r="I12" s="1"/>
    </row>
    <row r="13" spans="2:10" ht="38.1" customHeight="1" x14ac:dyDescent="0.3">
      <c r="B13" s="6">
        <v>2012</v>
      </c>
      <c r="C13" s="6">
        <v>2013</v>
      </c>
      <c r="D13" s="6">
        <v>2014</v>
      </c>
      <c r="E13" s="6" t="s">
        <v>20</v>
      </c>
      <c r="F13" s="6">
        <v>2022</v>
      </c>
      <c r="G13" s="6">
        <v>2023</v>
      </c>
      <c r="H13" s="6">
        <v>2024</v>
      </c>
      <c r="I13" s="6" t="s">
        <v>21</v>
      </c>
      <c r="J13" s="6" t="s">
        <v>0</v>
      </c>
    </row>
    <row r="14" spans="2:10" ht="38.1" customHeight="1" x14ac:dyDescent="0.3">
      <c r="B14" s="28">
        <v>32</v>
      </c>
      <c r="C14" s="28">
        <v>21</v>
      </c>
      <c r="D14" s="28">
        <v>44</v>
      </c>
      <c r="E14" s="28">
        <v>32</v>
      </c>
      <c r="F14" s="30">
        <v>7</v>
      </c>
      <c r="G14" s="30" t="s">
        <v>24</v>
      </c>
      <c r="H14" s="30" t="s">
        <v>24</v>
      </c>
      <c r="I14" s="30" t="s">
        <v>24</v>
      </c>
      <c r="J14" s="24" t="s">
        <v>24</v>
      </c>
    </row>
    <row r="15" spans="2:10" ht="38.1" customHeight="1" x14ac:dyDescent="0.3">
      <c r="B15" s="32" t="s">
        <v>39</v>
      </c>
      <c r="C15" s="11"/>
      <c r="D15" s="11"/>
      <c r="E15" s="11"/>
      <c r="F15" s="12"/>
      <c r="G15" s="12"/>
      <c r="H15" s="12"/>
      <c r="I15" s="12"/>
      <c r="J15" s="13"/>
    </row>
    <row r="16" spans="2:10" ht="38.1" customHeight="1" x14ac:dyDescent="0.3">
      <c r="B16" s="6">
        <v>2012</v>
      </c>
      <c r="C16" s="6">
        <v>2013</v>
      </c>
      <c r="D16" s="6">
        <v>2014</v>
      </c>
      <c r="E16" s="6" t="s">
        <v>20</v>
      </c>
      <c r="F16" s="6">
        <v>2022</v>
      </c>
      <c r="G16" s="6">
        <v>2023</v>
      </c>
      <c r="H16" s="6">
        <v>2024</v>
      </c>
      <c r="I16" s="6" t="s">
        <v>21</v>
      </c>
      <c r="J16" s="6" t="s">
        <v>0</v>
      </c>
    </row>
    <row r="17" spans="2:10" ht="38.1" customHeight="1" x14ac:dyDescent="0.3">
      <c r="B17" s="28" t="s">
        <v>24</v>
      </c>
      <c r="C17" s="28" t="s">
        <v>24</v>
      </c>
      <c r="D17" s="28" t="s">
        <v>24</v>
      </c>
      <c r="E17" s="28" t="s">
        <v>24</v>
      </c>
      <c r="F17" s="30" t="s">
        <v>24</v>
      </c>
      <c r="G17" s="30">
        <v>5</v>
      </c>
      <c r="H17" s="30">
        <v>5</v>
      </c>
      <c r="I17" s="30" t="s">
        <v>24</v>
      </c>
      <c r="J17" s="24" t="s">
        <v>24</v>
      </c>
    </row>
    <row r="18" spans="2:10" ht="38.1" customHeight="1" x14ac:dyDescent="0.3">
      <c r="B18" s="11"/>
      <c r="C18" s="11"/>
      <c r="D18" s="11"/>
      <c r="E18" s="11"/>
      <c r="F18" s="12"/>
      <c r="G18" s="12"/>
      <c r="H18" s="12"/>
      <c r="I18" s="12"/>
      <c r="J18" s="13"/>
    </row>
    <row r="19" spans="2:10" ht="38.1" customHeight="1" x14ac:dyDescent="0.3">
      <c r="B19" s="4"/>
      <c r="C19" s="4"/>
      <c r="D19" s="4"/>
      <c r="E19" s="4"/>
      <c r="F19" s="4"/>
      <c r="G19" s="4"/>
      <c r="H19" s="4"/>
      <c r="I19" s="1"/>
    </row>
    <row r="20" spans="2:10" ht="38.1" customHeight="1" x14ac:dyDescent="0.3">
      <c r="B20" s="4"/>
      <c r="C20" s="4"/>
      <c r="D20" s="4"/>
      <c r="E20" s="4"/>
      <c r="F20" s="4"/>
      <c r="G20" s="4"/>
      <c r="H20" s="4"/>
      <c r="I20" s="1"/>
    </row>
    <row r="21" spans="2:10" ht="38.1" customHeight="1" x14ac:dyDescent="0.3">
      <c r="B21" s="4"/>
      <c r="C21" s="4"/>
      <c r="D21" s="4"/>
      <c r="E21" s="4"/>
      <c r="F21" s="4"/>
      <c r="G21" s="4"/>
      <c r="H21" s="4"/>
      <c r="I21" s="1"/>
    </row>
    <row r="22" spans="2:10" ht="38.1" customHeight="1" x14ac:dyDescent="0.3">
      <c r="B22" s="4"/>
      <c r="C22" s="4"/>
      <c r="D22" s="4"/>
      <c r="E22" s="4"/>
      <c r="F22" s="4"/>
      <c r="G22" s="4"/>
      <c r="H22" s="4"/>
    </row>
    <row r="23" spans="2:10" ht="38.1" customHeight="1" x14ac:dyDescent="0.3">
      <c r="B23" s="4"/>
      <c r="C23" s="4"/>
      <c r="D23" s="4"/>
      <c r="E23" s="4"/>
      <c r="F23" s="4"/>
      <c r="G23" s="4"/>
      <c r="H23" s="4"/>
    </row>
    <row r="24" spans="2:10" ht="38.1" customHeight="1" x14ac:dyDescent="0.3">
      <c r="B24" s="4"/>
      <c r="C24" s="4"/>
      <c r="D24" s="4"/>
      <c r="E24" s="4"/>
      <c r="F24" s="4"/>
      <c r="G24" s="4"/>
      <c r="H24" s="4"/>
    </row>
    <row r="25" spans="2:10" ht="38.1" customHeight="1" x14ac:dyDescent="0.3">
      <c r="B25" s="4"/>
      <c r="C25" s="4"/>
      <c r="D25" s="4"/>
      <c r="E25" s="4"/>
      <c r="F25" s="4"/>
      <c r="G25" s="4"/>
      <c r="H25" s="4"/>
    </row>
    <row r="26" spans="2:10" ht="38.1" customHeight="1" x14ac:dyDescent="0.3">
      <c r="B26" s="4"/>
      <c r="C26" s="4"/>
      <c r="D26" s="4"/>
      <c r="E26" s="4"/>
      <c r="F26" s="4"/>
      <c r="G26" s="4"/>
      <c r="H26" s="4"/>
    </row>
    <row r="27" spans="2:10" ht="38.1" customHeight="1" x14ac:dyDescent="0.3">
      <c r="B27" s="4"/>
      <c r="C27" s="4"/>
      <c r="D27" s="4"/>
      <c r="E27" s="4"/>
      <c r="F27" s="4"/>
      <c r="G27" s="4"/>
      <c r="H27" s="4"/>
    </row>
    <row r="28" spans="2:10" ht="38.1" customHeight="1" x14ac:dyDescent="0.3">
      <c r="B28" s="4"/>
      <c r="C28" s="4"/>
      <c r="D28" s="4"/>
      <c r="E28" s="4"/>
      <c r="F28" s="4"/>
      <c r="G28" s="4"/>
      <c r="H28" s="4"/>
    </row>
    <row r="29" spans="2:10" ht="38.1" customHeight="1" x14ac:dyDescent="0.3">
      <c r="B29" s="4"/>
      <c r="C29" s="4"/>
      <c r="D29" s="4"/>
      <c r="E29" s="4"/>
      <c r="F29" s="4"/>
      <c r="G29" s="4"/>
      <c r="H29" s="4"/>
    </row>
    <row r="30" spans="2:10" ht="38.1" customHeight="1" x14ac:dyDescent="0.3">
      <c r="B30" s="4"/>
      <c r="C30" s="4"/>
      <c r="D30" s="4"/>
      <c r="E30" s="4"/>
      <c r="F30" s="4"/>
      <c r="G30" s="4"/>
      <c r="H30" s="4"/>
    </row>
    <row r="31" spans="2:10" ht="38.1" customHeight="1" x14ac:dyDescent="0.3">
      <c r="B31" s="4"/>
      <c r="C31" s="4"/>
      <c r="D31" s="4"/>
      <c r="E31" s="4"/>
      <c r="F31" s="4"/>
      <c r="G31" s="4"/>
      <c r="H31" s="4"/>
    </row>
    <row r="32" spans="2:10" ht="38.1" customHeight="1" x14ac:dyDescent="0.3">
      <c r="B32" s="4"/>
      <c r="C32" s="4"/>
      <c r="D32" s="4"/>
      <c r="E32" s="4"/>
      <c r="F32" s="4"/>
      <c r="G32" s="4"/>
      <c r="H32" s="4"/>
    </row>
    <row r="33" spans="2:8" ht="38.1" customHeight="1" x14ac:dyDescent="0.3">
      <c r="B33" s="4"/>
      <c r="C33" s="4"/>
      <c r="D33" s="4"/>
      <c r="E33" s="4"/>
      <c r="F33" s="4"/>
      <c r="G33" s="4"/>
      <c r="H33" s="4"/>
    </row>
    <row r="34" spans="2:8" ht="38.1" customHeight="1" x14ac:dyDescent="0.3">
      <c r="B34" s="4"/>
      <c r="C34" s="4"/>
      <c r="D34" s="4"/>
      <c r="E34" s="4"/>
      <c r="F34" s="4"/>
      <c r="G34" s="4"/>
      <c r="H34" s="4"/>
    </row>
    <row r="35" spans="2:8" ht="38.1" customHeight="1" x14ac:dyDescent="0.3">
      <c r="B35" s="4"/>
      <c r="C35" s="4"/>
      <c r="D35" s="4"/>
      <c r="E35" s="4"/>
      <c r="F35" s="4"/>
      <c r="G35" s="4"/>
      <c r="H35" s="4"/>
    </row>
    <row r="36" spans="2:8" ht="38.1" customHeight="1" x14ac:dyDescent="0.3">
      <c r="B36" s="4"/>
      <c r="C36" s="4"/>
      <c r="D36" s="4"/>
      <c r="E36" s="4"/>
      <c r="F36" s="4"/>
      <c r="G36" s="4"/>
      <c r="H36" s="4"/>
    </row>
    <row r="37" spans="2:8" ht="38.1" customHeight="1" x14ac:dyDescent="0.3">
      <c r="B37" s="4"/>
      <c r="C37" s="4"/>
      <c r="D37" s="4"/>
      <c r="E37" s="4"/>
      <c r="F37" s="4"/>
      <c r="G37" s="4"/>
      <c r="H37" s="4"/>
    </row>
    <row r="38" spans="2:8" ht="38.1" customHeight="1" x14ac:dyDescent="0.3">
      <c r="B38" s="4"/>
      <c r="C38" s="4"/>
      <c r="D38" s="4"/>
      <c r="E38" s="4"/>
      <c r="F38" s="4"/>
      <c r="G38" s="4"/>
      <c r="H38" s="4"/>
    </row>
    <row r="39" spans="2:8" ht="38.1" customHeight="1" x14ac:dyDescent="0.3">
      <c r="B39" s="4"/>
      <c r="C39" s="4"/>
      <c r="D39" s="4"/>
      <c r="E39" s="4"/>
      <c r="F39" s="4"/>
      <c r="G39" s="4"/>
      <c r="H39" s="4"/>
    </row>
    <row r="40" spans="2:8" ht="38.1" customHeight="1" x14ac:dyDescent="0.3">
      <c r="B40" s="4"/>
      <c r="C40" s="4"/>
      <c r="D40" s="4"/>
      <c r="E40" s="4"/>
      <c r="F40" s="4"/>
      <c r="G40" s="4"/>
      <c r="H40" s="4"/>
    </row>
    <row r="41" spans="2:8" ht="38.1" customHeight="1" x14ac:dyDescent="0.3">
      <c r="B41" s="4"/>
      <c r="C41" s="4"/>
      <c r="D41" s="4"/>
      <c r="E41" s="4"/>
      <c r="F41" s="4"/>
      <c r="G41" s="4"/>
      <c r="H41" s="4"/>
    </row>
    <row r="42" spans="2:8" ht="38.1" customHeight="1" x14ac:dyDescent="0.3">
      <c r="B42" s="4"/>
      <c r="C42" s="4"/>
      <c r="D42" s="4"/>
      <c r="E42" s="4"/>
      <c r="F42" s="4"/>
      <c r="G42" s="4"/>
      <c r="H42" s="4"/>
    </row>
    <row r="43" spans="2:8" ht="38.1" customHeight="1" x14ac:dyDescent="0.3">
      <c r="B43" s="4"/>
      <c r="C43" s="4"/>
      <c r="D43" s="4"/>
      <c r="E43" s="4"/>
      <c r="F43" s="4"/>
      <c r="G43" s="4"/>
      <c r="H43" s="4"/>
    </row>
    <row r="44" spans="2:8" ht="38.1" customHeight="1" x14ac:dyDescent="0.3">
      <c r="B44" s="4"/>
      <c r="C44" s="4"/>
      <c r="D44" s="4"/>
      <c r="E44" s="4"/>
      <c r="F44" s="4"/>
      <c r="G44" s="4"/>
      <c r="H44" s="4"/>
    </row>
    <row r="45" spans="2:8" ht="38.1" customHeight="1" x14ac:dyDescent="0.3">
      <c r="B45" s="4"/>
      <c r="C45" s="4"/>
      <c r="D45" s="4"/>
      <c r="E45" s="4"/>
      <c r="F45" s="4"/>
      <c r="G45" s="4"/>
      <c r="H45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DDDE-EA07-43BE-9791-4569BE316C09}">
  <dimension ref="B1:J21"/>
  <sheetViews>
    <sheetView tabSelected="1" topLeftCell="A16" workbookViewId="0">
      <selection activeCell="G10" sqref="G10"/>
    </sheetView>
  </sheetViews>
  <sheetFormatPr defaultColWidth="25.6640625" defaultRowHeight="38.1" customHeight="1" x14ac:dyDescent="0.3"/>
  <cols>
    <col min="1" max="1" width="5" customWidth="1"/>
  </cols>
  <sheetData>
    <row r="1" spans="2:10" ht="38.1" customHeight="1" x14ac:dyDescent="0.3">
      <c r="B1" s="6" t="s">
        <v>16</v>
      </c>
      <c r="C1" s="6" t="s">
        <v>3</v>
      </c>
      <c r="D1" s="6" t="s">
        <v>4</v>
      </c>
      <c r="E1" s="6" t="s">
        <v>5</v>
      </c>
      <c r="F1" s="6" t="s">
        <v>12</v>
      </c>
      <c r="G1" s="6" t="s">
        <v>7</v>
      </c>
      <c r="H1" s="6" t="s">
        <v>8</v>
      </c>
      <c r="I1" s="1"/>
    </row>
    <row r="2" spans="2:10" ht="38.1" customHeight="1" x14ac:dyDescent="0.3">
      <c r="B2" s="15" t="s">
        <v>31</v>
      </c>
      <c r="C2" s="14">
        <v>27115</v>
      </c>
      <c r="D2" s="14">
        <v>27211</v>
      </c>
      <c r="E2" s="14">
        <v>29835</v>
      </c>
      <c r="F2" s="19">
        <v>14324</v>
      </c>
      <c r="G2" s="19">
        <v>11660</v>
      </c>
      <c r="H2" s="19">
        <v>12551</v>
      </c>
      <c r="I2" s="1"/>
    </row>
    <row r="3" spans="2:10" ht="38.1" customHeight="1" x14ac:dyDescent="0.3">
      <c r="B3" s="15" t="s">
        <v>32</v>
      </c>
      <c r="C3" s="19">
        <v>16991</v>
      </c>
      <c r="D3" s="19">
        <v>16543</v>
      </c>
      <c r="E3" s="19">
        <v>18281</v>
      </c>
      <c r="F3" s="19">
        <v>10982</v>
      </c>
      <c r="G3" s="19">
        <v>0</v>
      </c>
      <c r="H3" s="19">
        <v>0</v>
      </c>
      <c r="I3" s="1"/>
    </row>
    <row r="4" spans="2:10" ht="38.1" customHeight="1" x14ac:dyDescent="0.3">
      <c r="B4" s="15" t="s">
        <v>22</v>
      </c>
      <c r="C4" s="14">
        <v>163</v>
      </c>
      <c r="D4" s="14">
        <v>59</v>
      </c>
      <c r="E4" s="14">
        <v>144</v>
      </c>
      <c r="F4" s="19">
        <v>2.9999999999999997E-4</v>
      </c>
      <c r="G4" s="19">
        <v>143.47999999999999</v>
      </c>
      <c r="H4" s="19">
        <v>80</v>
      </c>
      <c r="I4" s="1"/>
    </row>
    <row r="5" spans="2:10" ht="38.1" customHeight="1" x14ac:dyDescent="0.3">
      <c r="B5" s="15" t="s">
        <v>25</v>
      </c>
      <c r="C5" s="14">
        <v>494</v>
      </c>
      <c r="D5" s="14">
        <v>551</v>
      </c>
      <c r="E5" s="14">
        <v>490</v>
      </c>
      <c r="F5" s="19">
        <v>283.23</v>
      </c>
      <c r="G5" s="19">
        <v>257.44</v>
      </c>
      <c r="H5" s="19">
        <v>160</v>
      </c>
      <c r="I5" s="1"/>
    </row>
    <row r="6" spans="2:10" ht="38.1" customHeight="1" x14ac:dyDescent="0.3">
      <c r="B6" s="16" t="s">
        <v>17</v>
      </c>
      <c r="C6" s="17">
        <f>SUM(C2:C5)</f>
        <v>44763</v>
      </c>
      <c r="D6" s="17">
        <f t="shared" ref="D6:H6" si="0">SUM(D2:D5)</f>
        <v>44364</v>
      </c>
      <c r="E6" s="17">
        <f t="shared" si="0"/>
        <v>48750</v>
      </c>
      <c r="F6" s="17">
        <f t="shared" si="0"/>
        <v>25589.230299999999</v>
      </c>
      <c r="G6" s="17">
        <f t="shared" si="0"/>
        <v>12060.92</v>
      </c>
      <c r="H6" s="17">
        <f t="shared" si="0"/>
        <v>12791</v>
      </c>
      <c r="I6" s="1"/>
    </row>
    <row r="7" spans="2:10" ht="38.1" customHeight="1" x14ac:dyDescent="0.3">
      <c r="B7" s="4"/>
      <c r="C7" s="4"/>
      <c r="D7" s="4"/>
      <c r="E7" s="4"/>
      <c r="F7" s="4"/>
      <c r="G7" s="4"/>
      <c r="H7" s="4"/>
      <c r="I7" s="1"/>
    </row>
    <row r="8" spans="2:10" ht="38.1" customHeight="1" x14ac:dyDescent="0.3">
      <c r="B8" s="6" t="s">
        <v>16</v>
      </c>
      <c r="C8" s="6" t="s">
        <v>18</v>
      </c>
      <c r="D8" s="6" t="s">
        <v>19</v>
      </c>
      <c r="E8" s="6" t="s">
        <v>0</v>
      </c>
      <c r="F8" s="4"/>
      <c r="G8" s="4"/>
      <c r="H8" s="4"/>
      <c r="I8" s="1"/>
    </row>
    <row r="9" spans="2:10" ht="38.1" customHeight="1" x14ac:dyDescent="0.3">
      <c r="B9" s="15" t="s">
        <v>31</v>
      </c>
      <c r="C9" s="14">
        <f>AVERAGE(C2:E2)</f>
        <v>28053.666666666668</v>
      </c>
      <c r="D9" s="19">
        <f>AVERAGE(F2:H2)</f>
        <v>12845</v>
      </c>
      <c r="E9" s="24">
        <f>(D9-C9)/C9</f>
        <v>-0.54212758878815603</v>
      </c>
      <c r="F9" s="4"/>
      <c r="G9" s="4"/>
      <c r="H9" s="4"/>
      <c r="I9" s="1"/>
    </row>
    <row r="10" spans="2:10" ht="38.1" customHeight="1" x14ac:dyDescent="0.3">
      <c r="B10" s="15" t="s">
        <v>32</v>
      </c>
      <c r="C10" s="14">
        <f t="shared" ref="C10:C13" si="1">AVERAGE(C3:E3)</f>
        <v>17271.666666666668</v>
      </c>
      <c r="D10" s="19">
        <f t="shared" ref="D10:D13" si="2">AVERAGE(F3:H3)</f>
        <v>3660.6666666666665</v>
      </c>
      <c r="E10" s="24">
        <f t="shared" ref="E10:E13" si="3">(D10-C10)/C10</f>
        <v>-0.78805365241725378</v>
      </c>
      <c r="F10" s="4"/>
      <c r="G10" s="4"/>
      <c r="H10" s="4"/>
      <c r="I10" s="1"/>
    </row>
    <row r="11" spans="2:10" ht="38.1" customHeight="1" x14ac:dyDescent="0.3">
      <c r="B11" s="15" t="s">
        <v>22</v>
      </c>
      <c r="C11" s="14">
        <f t="shared" si="1"/>
        <v>122</v>
      </c>
      <c r="D11" s="19">
        <f t="shared" si="2"/>
        <v>74.493433333333329</v>
      </c>
      <c r="E11" s="24">
        <f t="shared" si="3"/>
        <v>-0.38939808743169402</v>
      </c>
      <c r="F11" s="4"/>
      <c r="G11" s="4"/>
      <c r="H11" s="4"/>
      <c r="I11" s="1"/>
    </row>
    <row r="12" spans="2:10" ht="38.1" customHeight="1" x14ac:dyDescent="0.3">
      <c r="B12" s="15" t="s">
        <v>25</v>
      </c>
      <c r="C12" s="14">
        <f t="shared" si="1"/>
        <v>511.66666666666669</v>
      </c>
      <c r="D12" s="19">
        <f t="shared" si="2"/>
        <v>233.5566666666667</v>
      </c>
      <c r="E12" s="24">
        <f t="shared" si="3"/>
        <v>-0.54353745928338759</v>
      </c>
      <c r="F12" s="4"/>
      <c r="G12" s="4"/>
      <c r="H12" s="4"/>
      <c r="I12" s="1"/>
    </row>
    <row r="13" spans="2:10" ht="38.1" customHeight="1" x14ac:dyDescent="0.3">
      <c r="B13" s="16" t="s">
        <v>23</v>
      </c>
      <c r="C13" s="17">
        <f t="shared" si="1"/>
        <v>45959</v>
      </c>
      <c r="D13" s="21">
        <f t="shared" si="2"/>
        <v>16813.716766666668</v>
      </c>
      <c r="E13" s="27">
        <f t="shared" si="3"/>
        <v>-0.63415834185542186</v>
      </c>
      <c r="F13" s="4"/>
      <c r="G13" s="4"/>
      <c r="H13" s="4"/>
      <c r="I13" s="1"/>
    </row>
    <row r="14" spans="2:10" ht="38.1" customHeight="1" x14ac:dyDescent="0.3">
      <c r="B14" s="29" t="s">
        <v>37</v>
      </c>
      <c r="C14" s="4"/>
      <c r="D14" s="4"/>
      <c r="E14" s="4"/>
      <c r="F14" s="4"/>
      <c r="G14" s="4"/>
      <c r="H14" s="4"/>
      <c r="I14" s="1"/>
    </row>
    <row r="15" spans="2:10" ht="38.1" customHeight="1" x14ac:dyDescent="0.3">
      <c r="B15" s="6">
        <v>2012</v>
      </c>
      <c r="C15" s="6">
        <v>2013</v>
      </c>
      <c r="D15" s="6">
        <v>2014</v>
      </c>
      <c r="E15" s="6" t="s">
        <v>20</v>
      </c>
      <c r="F15" s="6">
        <v>2022</v>
      </c>
      <c r="G15" s="6">
        <v>2023</v>
      </c>
      <c r="H15" s="6">
        <v>2024</v>
      </c>
      <c r="I15" s="6" t="s">
        <v>21</v>
      </c>
      <c r="J15" s="6" t="s">
        <v>0</v>
      </c>
    </row>
    <row r="16" spans="2:10" ht="38.1" customHeight="1" x14ac:dyDescent="0.3">
      <c r="B16" s="28">
        <v>9</v>
      </c>
      <c r="C16" s="28">
        <v>11</v>
      </c>
      <c r="D16" s="28">
        <v>11</v>
      </c>
      <c r="E16" s="28">
        <v>10</v>
      </c>
      <c r="F16" s="30">
        <v>2</v>
      </c>
      <c r="G16" s="30">
        <v>2</v>
      </c>
      <c r="H16" s="8" t="s">
        <v>24</v>
      </c>
      <c r="I16" s="8" t="s">
        <v>24</v>
      </c>
      <c r="J16" s="7" t="s">
        <v>24</v>
      </c>
    </row>
    <row r="17" spans="2:9" ht="38.1" customHeight="1" x14ac:dyDescent="0.3">
      <c r="B17" s="4"/>
      <c r="C17" s="4"/>
      <c r="D17" s="4"/>
      <c r="E17" s="4"/>
      <c r="F17" s="4"/>
      <c r="G17" s="4"/>
      <c r="H17" s="4"/>
      <c r="I17" s="1"/>
    </row>
    <row r="18" spans="2:9" ht="38.1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38.1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38.1" customHeight="1" x14ac:dyDescent="0.3">
      <c r="F20" s="1"/>
      <c r="G20" s="1"/>
      <c r="H20" s="1"/>
      <c r="I20" s="1"/>
    </row>
    <row r="21" spans="2:9" ht="38.1" customHeight="1" x14ac:dyDescent="0.3">
      <c r="F21" s="1"/>
      <c r="G21" s="1"/>
      <c r="H21" s="1"/>
      <c r="I21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E99D82AE0E36499157F9962B77E1C8" ma:contentTypeVersion="1" ma:contentTypeDescription="Create a new document." ma:contentTypeScope="" ma:versionID="d3e73f5e7e969286376c17ee114b5a2e">
  <xsd:schema xmlns:xsd="http://www.w3.org/2001/XMLSchema" xmlns:xs="http://www.w3.org/2001/XMLSchema" xmlns:p="http://schemas.microsoft.com/office/2006/metadata/properties" xmlns:ns2="e309d946-9fb8-48a3-ae4d-f86d881f4691" targetNamespace="http://schemas.microsoft.com/office/2006/metadata/properties" ma:root="true" ma:fieldsID="b97990dc9d80ab1d22cb211055bab533" ns2:_=""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5A8FB-005F-49E9-8BAC-38F13712D92E}">
  <ds:schemaRefs>
    <ds:schemaRef ds:uri="http://schemas.microsoft.com/office/infopath/2007/PartnerControls"/>
    <ds:schemaRef ds:uri="http://purl.org/dc/elements/1.1/"/>
    <ds:schemaRef ds:uri="97fc37b9-7cc9-4213-81d4-2393cc8f1265"/>
    <ds:schemaRef ds:uri="http://schemas.microsoft.com/office/2006/metadata/properties"/>
    <ds:schemaRef ds:uri="http://schemas.microsoft.com/office/2006/documentManagement/types"/>
    <ds:schemaRef ds:uri="48a0d4ba-7a44-45f8-b650-8b6eb4e8fb99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4DE6D4-A86C-4211-B5E0-1FCF3EE670E7}"/>
</file>

<file path=customXml/itemProps3.xml><?xml version="1.0" encoding="utf-8"?>
<ds:datastoreItem xmlns:ds="http://schemas.openxmlformats.org/officeDocument/2006/customXml" ds:itemID="{EC0B6938-45AC-4129-BBE5-B4E5210F9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 Emissions Tables</vt:lpstr>
      <vt:lpstr>East Bend Analysis</vt:lpstr>
      <vt:lpstr>Trimble County Analysis</vt:lpstr>
      <vt:lpstr>Shawnee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Moreo, Emma (EEC)</dc:creator>
  <cp:keywords/>
  <dc:description/>
  <cp:lastModifiedBy>Moreo, Emma (EEC)</cp:lastModifiedBy>
  <cp:revision/>
  <dcterms:created xsi:type="dcterms:W3CDTF">2025-01-29T15:53:59Z</dcterms:created>
  <dcterms:modified xsi:type="dcterms:W3CDTF">2025-10-28T15:38:50Z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0x010100B4E99D82AE0E36499157F9962B77E1C8</vt:lpwstr>
  </property>
  <property fmtid="{D5CDD505-2E9C-101B-9397-08002B2CF9AE}" pid="3" name="MediaServiceImageTags">
    <vt:lpwstr/>
  </property>
</Properties>
</file>