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" windowWidth="19033" windowHeight="12271" activeTab="0"/>
  </bookViews>
  <sheets>
    <sheet name="Instructions" sheetId="1" r:id="rId1"/>
    <sheet name="Treatment Information" sheetId="2" r:id="rId2"/>
    <sheet name="Viruses Calculate" sheetId="3" r:id="rId3"/>
  </sheets>
  <definedNames>
    <definedName name="_xlnm.Print_Area" localSheetId="1">'Treatment Information'!$A$1:$K$30</definedName>
    <definedName name="_xlnm.Print_Area" localSheetId="2">'Viruses Calculate'!$A$1:$M$35</definedName>
    <definedName name="Z_C92CF7B5_89D7_44B2_B537_244D0CC94340_.wvu.PrintArea" localSheetId="1" hidden="1">'Treatment Information'!$A$1:$K$30</definedName>
    <definedName name="Z_C92CF7B5_89D7_44B2_B537_244D0CC94340_.wvu.PrintArea" localSheetId="2" hidden="1">'Viruses Calculate'!$A$1:$M$35</definedName>
  </definedNames>
  <calcPr fullCalcOnLoad="1"/>
</workbook>
</file>

<file path=xl/sharedStrings.xml><?xml version="1.0" encoding="utf-8"?>
<sst xmlns="http://schemas.openxmlformats.org/spreadsheetml/2006/main" count="95" uniqueCount="80">
  <si>
    <t>Ground Water Rule C-T Information</t>
  </si>
  <si>
    <t>Date</t>
  </si>
  <si>
    <t>Plant Name</t>
  </si>
  <si>
    <t>PWS Address</t>
  </si>
  <si>
    <t>PWSID</t>
  </si>
  <si>
    <t>Plant ID</t>
  </si>
  <si>
    <t>PWS Phone</t>
  </si>
  <si>
    <t>Treatment Process Unit</t>
  </si>
  <si>
    <t>Lowest Volume</t>
  </si>
  <si>
    <t>Peak Flow Rate</t>
  </si>
  <si>
    <t>(Example:  basin, filter, clearwell)</t>
  </si>
  <si>
    <t>(gal)</t>
  </si>
  <si>
    <t>(gpm)</t>
  </si>
  <si>
    <t>(mg/L)</t>
  </si>
  <si>
    <t xml:space="preserve">     Pipe Volume:</t>
  </si>
  <si>
    <t>gal</t>
  </si>
  <si>
    <t>DATE:</t>
  </si>
  <si>
    <t>PWS Name</t>
  </si>
  <si>
    <t>Highest pH :</t>
  </si>
  <si>
    <t>Temperature (C):</t>
  </si>
  <si>
    <t xml:space="preserve">Disinfectant </t>
  </si>
  <si>
    <t>Required 4.0 Log CT Value</t>
  </si>
  <si>
    <t>Column:</t>
  </si>
  <si>
    <t>A</t>
  </si>
  <si>
    <t>B</t>
  </si>
  <si>
    <t>C</t>
  </si>
  <si>
    <t>D</t>
  </si>
  <si>
    <t>E</t>
  </si>
  <si>
    <t>F</t>
  </si>
  <si>
    <t>G</t>
  </si>
  <si>
    <t>H</t>
  </si>
  <si>
    <t>Capacity</t>
  </si>
  <si>
    <t>Flowrate</t>
  </si>
  <si>
    <t>=A / B</t>
  </si>
  <si>
    <t>= C x D x E</t>
  </si>
  <si>
    <t xml:space="preserve">= F / G </t>
  </si>
  <si>
    <t>TOTAL</t>
  </si>
  <si>
    <t>Need at least 4 logs</t>
  </si>
  <si>
    <t>If no baffle wall present</t>
  </si>
  <si>
    <t>If one baffle wall present</t>
  </si>
  <si>
    <t>If serpentine baffle wall present</t>
  </si>
  <si>
    <r>
      <t>PWS</t>
    </r>
    <r>
      <rPr>
        <sz val="14"/>
        <rFont val="Arial"/>
        <family val="2"/>
      </rPr>
      <t xml:space="preserve"> </t>
    </r>
    <r>
      <rPr>
        <sz val="10"/>
        <rFont val="Arial"/>
        <family val="2"/>
      </rPr>
      <t>Contact</t>
    </r>
  </si>
  <si>
    <t>Lowest Annual Water</t>
  </si>
  <si>
    <t>If section of pipe</t>
  </si>
  <si>
    <t>*This form is only applicable to systems with a treated highest pH range of 6.0-9.0.</t>
  </si>
  <si>
    <t>Updated May 2021</t>
  </si>
  <si>
    <t>ENERGY AND ENVIRONMENT CABINET</t>
  </si>
  <si>
    <t xml:space="preserve">DEPARTMENT FOR ENVIRONMENTAL PROTECTION </t>
  </si>
  <si>
    <t xml:space="preserve">DIVISION OF WATER </t>
  </si>
  <si>
    <t xml:space="preserve">300 SOWER BOULEVARD </t>
  </si>
  <si>
    <t>FRANKFORT, KENTUCKY 40601</t>
  </si>
  <si>
    <t>Start with your clearwell or clearwells.  If you disinfect anywhere else in the treatment process, add those next.  You can break the processes out to flocculation, sedimentation, and filtration.</t>
  </si>
  <si>
    <t>For flocculation and sedimentation, the volume will be the total volume of the basin. For filters, calculate the volume of water over the filters.</t>
  </si>
  <si>
    <t>Instructions for Completing the Groundwater Contact-Time (C-T) Form</t>
  </si>
  <si>
    <t>Disinfectant Residual</t>
  </si>
  <si>
    <t>Disinfectant Type</t>
  </si>
  <si>
    <t>Highest pH</t>
  </si>
  <si>
    <t>Lowest Annual Water Temperature (˚C)</t>
  </si>
  <si>
    <t>Baffling Factor</t>
  </si>
  <si>
    <t>If the 'Highest pH' highlights red, this spreadsheet will not properly calculate the C-T.  Please contact DOW for further assistance.</t>
  </si>
  <si>
    <t>Detention Time (min)</t>
  </si>
  <si>
    <t>Concentration of Disinfectant</t>
  </si>
  <si>
    <t>C-T Ratio Achieved</t>
  </si>
  <si>
    <t>Usable LOG</t>
  </si>
  <si>
    <t>(ratio achieved x 4)</t>
  </si>
  <si>
    <t>Calculated       C-T Value</t>
  </si>
  <si>
    <t xml:space="preserve">Required      4.0-Log </t>
  </si>
  <si>
    <t>C-T Value</t>
  </si>
  <si>
    <t>Ground Water Rule C-T Calculation Form</t>
  </si>
  <si>
    <t>Removal / Inactivation Requirement: Viruses</t>
  </si>
  <si>
    <t>Ground Water Rule: 4-Log</t>
  </si>
  <si>
    <t>Required Concentration of Disinfectant to Achieve 4-LOG</t>
  </si>
  <si>
    <r>
      <t xml:space="preserve">Complete the table in the </t>
    </r>
    <r>
      <rPr>
        <b/>
        <sz val="10"/>
        <rFont val="Arial"/>
        <family val="2"/>
      </rPr>
      <t>Treatment Information</t>
    </r>
    <r>
      <rPr>
        <sz val="10"/>
        <rFont val="Arial"/>
        <family val="0"/>
      </rPr>
      <t xml:space="preserve"> tab.  It will automatically populate the C-T form under the </t>
    </r>
    <r>
      <rPr>
        <b/>
        <sz val="10"/>
        <rFont val="Arial"/>
        <family val="2"/>
      </rPr>
      <t>Virus Calculate</t>
    </r>
    <r>
      <rPr>
        <sz val="10"/>
        <rFont val="Arial"/>
        <family val="0"/>
      </rPr>
      <t xml:space="preserve"> tab.</t>
    </r>
  </si>
  <si>
    <r>
      <t xml:space="preserve">The information in the C-T form in the </t>
    </r>
    <r>
      <rPr>
        <b/>
        <sz val="10"/>
        <rFont val="Arial"/>
        <family val="2"/>
      </rPr>
      <t>Virus Calculate</t>
    </r>
    <r>
      <rPr>
        <sz val="10"/>
        <rFont val="Arial"/>
        <family val="2"/>
      </rPr>
      <t xml:space="preserve"> tab will be used to establish a minimum disinfectant residual unique for your water system. A 4-log removal or inactivation (disinfection) is needed for viruses to meet the Groundwater Rule. The C-T Form on the </t>
    </r>
    <r>
      <rPr>
        <b/>
        <sz val="10"/>
        <rFont val="Arial"/>
        <family val="2"/>
      </rPr>
      <t>Virus Calculate</t>
    </r>
    <r>
      <rPr>
        <sz val="10"/>
        <rFont val="Arial"/>
        <family val="2"/>
      </rPr>
      <t xml:space="preserve"> tab will tell you the minimum chlorine residual needed in the clearwell to meet 4-log inactivation.</t>
    </r>
  </si>
  <si>
    <r>
      <t xml:space="preserve">Baffling Factors </t>
    </r>
    <r>
      <rPr>
        <u val="single"/>
        <sz val="10"/>
        <rFont val="Arial"/>
        <family val="2"/>
      </rPr>
      <t xml:space="preserve">(use on </t>
    </r>
    <r>
      <rPr>
        <b/>
        <u val="single"/>
        <sz val="10"/>
        <rFont val="Arial"/>
        <family val="2"/>
      </rPr>
      <t>Treatment Information</t>
    </r>
    <r>
      <rPr>
        <u val="single"/>
        <sz val="10"/>
        <rFont val="Arial"/>
        <family val="2"/>
      </rPr>
      <t xml:space="preserve"> tab)</t>
    </r>
    <r>
      <rPr>
        <sz val="10"/>
        <rFont val="Arial"/>
        <family val="2"/>
      </rPr>
      <t>:</t>
    </r>
  </si>
  <si>
    <t xml:space="preserve">Diameter (in):  </t>
  </si>
  <si>
    <t xml:space="preserve">Length (ft):        </t>
  </si>
  <si>
    <t>Unit #</t>
  </si>
  <si>
    <t>PWSID#:</t>
  </si>
  <si>
    <t>Plant ID: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</si>
</sst>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#,##0.000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;;;"/>
    <numFmt numFmtId="177" formatCode="[$-409]dddd\,\ mmmm\ dd\,\ yyyy"/>
    <numFmt numFmtId="178" formatCode="[&lt;=9999999]###\-####;\(###\)\ ###\-####"/>
    <numFmt numFmtId="179" formatCode="###\-###\-####"/>
    <numFmt numFmtId="180" formatCode="[$-409]h:mm:ss\ AM/PM"/>
    <numFmt numFmtId="181" formatCode="[$-409]dddd\,\ mmmm\ d\,\ yyyy"/>
    <numFmt numFmtId="182" formatCode="00000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8" tint="-0.24997000396251678"/>
      <name val="Arial"/>
      <family val="2"/>
    </font>
    <font>
      <b/>
      <sz val="10"/>
      <color theme="8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Border="1" applyAlignment="1" applyProtection="1">
      <alignment horizontal="center"/>
      <protection/>
    </xf>
    <xf numFmtId="176" fontId="0" fillId="0" borderId="0" xfId="0" applyNumberFormat="1" applyAlignment="1" applyProtection="1">
      <alignment/>
      <protection/>
    </xf>
    <xf numFmtId="176" fontId="0" fillId="0" borderId="0" xfId="0" applyNumberFormat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3" fontId="0" fillId="0" borderId="10" xfId="0" applyNumberForma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168" fontId="0" fillId="0" borderId="10" xfId="0" applyNumberFormat="1" applyBorder="1" applyAlignment="1" applyProtection="1">
      <alignment horizontal="center"/>
      <protection/>
    </xf>
    <xf numFmtId="169" fontId="0" fillId="0" borderId="10" xfId="0" applyNumberFormat="1" applyBorder="1" applyAlignment="1" applyProtection="1">
      <alignment horizontal="center"/>
      <protection/>
    </xf>
    <xf numFmtId="2" fontId="0" fillId="0" borderId="10" xfId="0" applyNumberFormat="1" applyBorder="1" applyAlignment="1" applyProtection="1">
      <alignment horizontal="center"/>
      <protection/>
    </xf>
    <xf numFmtId="2" fontId="0" fillId="0" borderId="10" xfId="0" applyNumberFormat="1" applyFill="1" applyBorder="1" applyAlignment="1" applyProtection="1">
      <alignment horizontal="center"/>
      <protection/>
    </xf>
    <xf numFmtId="168" fontId="0" fillId="0" borderId="11" xfId="0" applyNumberFormat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168" fontId="0" fillId="0" borderId="0" xfId="0" applyNumberForma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Continuous"/>
      <protection/>
    </xf>
    <xf numFmtId="169" fontId="0" fillId="0" borderId="0" xfId="0" applyNumberFormat="1" applyAlignment="1" applyProtection="1">
      <alignment horizontal="center"/>
      <protection/>
    </xf>
    <xf numFmtId="0" fontId="1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left" vertical="center"/>
      <protection/>
    </xf>
    <xf numFmtId="0" fontId="0" fillId="33" borderId="12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 horizontal="center"/>
      <protection locked="0"/>
    </xf>
    <xf numFmtId="169" fontId="0" fillId="33" borderId="14" xfId="0" applyNumberFormat="1" applyFill="1" applyBorder="1" applyAlignment="1" applyProtection="1">
      <alignment horizontal="center"/>
      <protection locked="0"/>
    </xf>
    <xf numFmtId="2" fontId="0" fillId="33" borderId="15" xfId="0" applyNumberFormat="1" applyFill="1" applyBorder="1" applyAlignment="1" applyProtection="1">
      <alignment horizontal="center"/>
      <protection/>
    </xf>
    <xf numFmtId="2" fontId="0" fillId="33" borderId="16" xfId="0" applyNumberFormat="1" applyFill="1" applyBorder="1" applyAlignment="1" applyProtection="1">
      <alignment horizontal="center"/>
      <protection/>
    </xf>
    <xf numFmtId="0" fontId="0" fillId="33" borderId="16" xfId="0" applyFill="1" applyBorder="1" applyAlignment="1" applyProtection="1">
      <alignment/>
      <protection/>
    </xf>
    <xf numFmtId="2" fontId="0" fillId="33" borderId="17" xfId="0" applyNumberFormat="1" applyFill="1" applyBorder="1" applyAlignment="1" applyProtection="1">
      <alignment horizontal="center"/>
      <protection/>
    </xf>
    <xf numFmtId="2" fontId="0" fillId="33" borderId="0" xfId="0" applyNumberForma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 wrapText="1"/>
      <protection/>
    </xf>
    <xf numFmtId="0" fontId="0" fillId="33" borderId="17" xfId="0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 horizontal="left"/>
      <protection/>
    </xf>
    <xf numFmtId="0" fontId="0" fillId="0" borderId="0" xfId="0" applyAlignment="1" applyProtection="1">
      <alignment wrapText="1"/>
      <protection locked="0"/>
    </xf>
    <xf numFmtId="3" fontId="0" fillId="33" borderId="18" xfId="0" applyNumberFormat="1" applyFill="1" applyBorder="1" applyAlignment="1" applyProtection="1">
      <alignment horizontal="center"/>
      <protection locked="0"/>
    </xf>
    <xf numFmtId="2" fontId="0" fillId="33" borderId="19" xfId="0" applyNumberFormat="1" applyFill="1" applyBorder="1" applyAlignment="1" applyProtection="1">
      <alignment horizontal="center"/>
      <protection locked="0"/>
    </xf>
    <xf numFmtId="2" fontId="0" fillId="33" borderId="14" xfId="0" applyNumberFormat="1" applyFill="1" applyBorder="1" applyAlignment="1" applyProtection="1">
      <alignment horizontal="center"/>
      <protection locked="0"/>
    </xf>
    <xf numFmtId="169" fontId="0" fillId="33" borderId="18" xfId="0" applyNumberFormat="1" applyFill="1" applyBorder="1" applyAlignment="1" applyProtection="1">
      <alignment horizontal="center"/>
      <protection locked="0"/>
    </xf>
    <xf numFmtId="2" fontId="0" fillId="33" borderId="18" xfId="0" applyNumberForma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14" fontId="52" fillId="0" borderId="20" xfId="0" applyNumberFormat="1" applyFont="1" applyBorder="1" applyAlignment="1" applyProtection="1">
      <alignment horizontal="left"/>
      <protection/>
    </xf>
    <xf numFmtId="0" fontId="52" fillId="0" borderId="0" xfId="0" applyFont="1" applyBorder="1" applyAlignment="1" applyProtection="1">
      <alignment horizontal="left"/>
      <protection/>
    </xf>
    <xf numFmtId="0" fontId="52" fillId="0" borderId="20" xfId="0" applyFont="1" applyBorder="1" applyAlignment="1" applyProtection="1">
      <alignment horizontal="left"/>
      <protection/>
    </xf>
    <xf numFmtId="2" fontId="52" fillId="0" borderId="20" xfId="0" applyNumberFormat="1" applyFont="1" applyBorder="1" applyAlignment="1" applyProtection="1">
      <alignment horizontal="center"/>
      <protection/>
    </xf>
    <xf numFmtId="0" fontId="52" fillId="0" borderId="0" xfId="0" applyFont="1" applyBorder="1" applyAlignment="1" applyProtection="1">
      <alignment horizontal="center"/>
      <protection/>
    </xf>
    <xf numFmtId="1" fontId="52" fillId="0" borderId="20" xfId="0" applyNumberFormat="1" applyFont="1" applyBorder="1" applyAlignment="1" applyProtection="1">
      <alignment horizontal="center"/>
      <protection/>
    </xf>
    <xf numFmtId="0" fontId="52" fillId="0" borderId="20" xfId="0" applyFont="1" applyBorder="1" applyAlignment="1" applyProtection="1">
      <alignment horizontal="center"/>
      <protection/>
    </xf>
    <xf numFmtId="3" fontId="0" fillId="0" borderId="11" xfId="0" applyNumberForma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169" fontId="0" fillId="0" borderId="11" xfId="0" applyNumberFormat="1" applyBorder="1" applyAlignment="1" applyProtection="1">
      <alignment horizontal="center"/>
      <protection/>
    </xf>
    <xf numFmtId="2" fontId="0" fillId="0" borderId="11" xfId="0" applyNumberFormat="1" applyBorder="1" applyAlignment="1" applyProtection="1">
      <alignment horizontal="center"/>
      <protection/>
    </xf>
    <xf numFmtId="2" fontId="0" fillId="0" borderId="11" xfId="0" applyNumberFormat="1" applyFill="1" applyBorder="1" applyAlignment="1" applyProtection="1">
      <alignment horizontal="center"/>
      <protection/>
    </xf>
    <xf numFmtId="170" fontId="0" fillId="0" borderId="11" xfId="0" applyNumberFormat="1" applyBorder="1" applyAlignment="1">
      <alignment horizontal="center"/>
    </xf>
    <xf numFmtId="0" fontId="0" fillId="34" borderId="15" xfId="0" applyFont="1" applyFill="1" applyBorder="1" applyAlignment="1" applyProtection="1">
      <alignment horizontal="center" vertical="center" wrapText="1"/>
      <protection/>
    </xf>
    <xf numFmtId="0" fontId="0" fillId="34" borderId="2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0" fillId="34" borderId="22" xfId="0" applyFill="1" applyBorder="1" applyAlignment="1" applyProtection="1">
      <alignment horizontal="center" vertical="top"/>
      <protection/>
    </xf>
    <xf numFmtId="0" fontId="0" fillId="34" borderId="22" xfId="0" applyFill="1" applyBorder="1" applyAlignment="1" applyProtection="1" quotePrefix="1">
      <alignment horizontal="center" vertical="top"/>
      <protection/>
    </xf>
    <xf numFmtId="0" fontId="0" fillId="34" borderId="23" xfId="0" applyFont="1" applyFill="1" applyBorder="1" applyAlignment="1" applyProtection="1">
      <alignment horizontal="center" vertical="top" wrapText="1"/>
      <protection/>
    </xf>
    <xf numFmtId="0" fontId="0" fillId="34" borderId="24" xfId="0" applyFont="1" applyFill="1" applyBorder="1" applyAlignment="1" applyProtection="1">
      <alignment horizontal="center" vertical="top"/>
      <protection/>
    </xf>
    <xf numFmtId="0" fontId="0" fillId="0" borderId="10" xfId="0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0" fillId="35" borderId="20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168" fontId="0" fillId="36" borderId="10" xfId="0" applyNumberFormat="1" applyFill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1" fillId="33" borderId="0" xfId="0" applyFont="1" applyFill="1" applyBorder="1" applyAlignment="1" applyProtection="1">
      <alignment/>
      <protection/>
    </xf>
    <xf numFmtId="179" fontId="1" fillId="33" borderId="0" xfId="0" applyNumberFormat="1" applyFont="1" applyFill="1" applyBorder="1" applyAlignment="1" applyProtection="1">
      <alignment/>
      <protection/>
    </xf>
    <xf numFmtId="0" fontId="0" fillId="33" borderId="17" xfId="0" applyFill="1" applyBorder="1" applyAlignment="1" applyProtection="1">
      <alignment wrapText="1"/>
      <protection/>
    </xf>
    <xf numFmtId="0" fontId="0" fillId="33" borderId="0" xfId="0" applyFont="1" applyFill="1" applyAlignment="1" applyProtection="1">
      <alignment horizontal="right"/>
      <protection/>
    </xf>
    <xf numFmtId="0" fontId="53" fillId="33" borderId="0" xfId="0" applyFont="1" applyFill="1" applyBorder="1" applyAlignment="1" applyProtection="1">
      <alignment horizontal="right"/>
      <protection/>
    </xf>
    <xf numFmtId="169" fontId="0" fillId="33" borderId="28" xfId="0" applyNumberFormat="1" applyFill="1" applyBorder="1" applyAlignment="1" applyProtection="1">
      <alignment/>
      <protection locked="0"/>
    </xf>
    <xf numFmtId="14" fontId="52" fillId="33" borderId="20" xfId="0" applyNumberFormat="1" applyFont="1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/>
      <protection locked="0"/>
    </xf>
    <xf numFmtId="0" fontId="0" fillId="33" borderId="18" xfId="0" applyFill="1" applyBorder="1" applyAlignment="1" applyProtection="1">
      <alignment horizontal="center"/>
      <protection locked="0"/>
    </xf>
    <xf numFmtId="0" fontId="0" fillId="34" borderId="13" xfId="0" applyFill="1" applyBorder="1" applyAlignment="1" applyProtection="1">
      <alignment horizontal="center" vertical="center" wrapText="1"/>
      <protection/>
    </xf>
    <xf numFmtId="0" fontId="0" fillId="34" borderId="22" xfId="0" applyFill="1" applyBorder="1" applyAlignment="1" applyProtection="1">
      <alignment horizontal="center" vertical="center" wrapText="1"/>
      <protection/>
    </xf>
    <xf numFmtId="0" fontId="0" fillId="34" borderId="13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52" fillId="0" borderId="25" xfId="0" applyFont="1" applyBorder="1" applyAlignment="1" applyProtection="1">
      <alignment horizontal="left"/>
      <protection/>
    </xf>
    <xf numFmtId="0" fontId="0" fillId="33" borderId="28" xfId="0" applyNumberFormat="1" applyFont="1" applyFill="1" applyBorder="1" applyAlignment="1" applyProtection="1">
      <alignment horizontal="center"/>
      <protection locked="0"/>
    </xf>
    <xf numFmtId="0" fontId="0" fillId="33" borderId="14" xfId="0" applyFont="1" applyFill="1" applyBorder="1" applyAlignment="1" applyProtection="1">
      <alignment horizontal="center"/>
      <protection locked="0"/>
    </xf>
    <xf numFmtId="169" fontId="0" fillId="33" borderId="14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 applyProtection="1">
      <alignment horizontal="center"/>
      <protection locked="0"/>
    </xf>
    <xf numFmtId="3" fontId="0" fillId="33" borderId="19" xfId="0" applyNumberFormat="1" applyFill="1" applyBorder="1" applyAlignment="1" applyProtection="1">
      <alignment horizontal="center"/>
      <protection locked="0"/>
    </xf>
    <xf numFmtId="169" fontId="0" fillId="33" borderId="19" xfId="0" applyNumberFormat="1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4" borderId="13" xfId="0" applyFill="1" applyBorder="1" applyAlignment="1" applyProtection="1">
      <alignment horizontal="center" vertical="center" wrapText="1"/>
      <protection/>
    </xf>
    <xf numFmtId="0" fontId="0" fillId="34" borderId="13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horizontal="center"/>
      <protection/>
    </xf>
    <xf numFmtId="0" fontId="9" fillId="33" borderId="0" xfId="0" applyFont="1" applyFill="1" applyAlignment="1" applyProtection="1">
      <alignment horizontal="right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10" fillId="33" borderId="0" xfId="0" applyFont="1" applyFill="1" applyAlignment="1" applyProtection="1">
      <alignment wrapText="1"/>
      <protection/>
    </xf>
    <xf numFmtId="0" fontId="0" fillId="33" borderId="0" xfId="0" applyFill="1" applyAlignment="1" applyProtection="1">
      <alignment vertical="top"/>
      <protection/>
    </xf>
    <xf numFmtId="0" fontId="14" fillId="33" borderId="0" xfId="0" applyFont="1" applyFill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horizontal="left" vertical="top" wrapText="1"/>
      <protection/>
    </xf>
    <xf numFmtId="0" fontId="10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 horizontal="center"/>
      <protection/>
    </xf>
    <xf numFmtId="0" fontId="12" fillId="33" borderId="0" xfId="0" applyFont="1" applyFill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 locked="0"/>
    </xf>
    <xf numFmtId="0" fontId="52" fillId="33" borderId="20" xfId="0" applyFont="1" applyFill="1" applyBorder="1" applyAlignment="1" applyProtection="1">
      <alignment horizontal="center"/>
      <protection locked="0"/>
    </xf>
    <xf numFmtId="0" fontId="52" fillId="33" borderId="25" xfId="0" applyFont="1" applyFill="1" applyBorder="1" applyAlignment="1" applyProtection="1">
      <alignment horizontal="center"/>
      <protection locked="0"/>
    </xf>
    <xf numFmtId="0" fontId="0" fillId="33" borderId="18" xfId="0" applyFill="1" applyBorder="1" applyAlignment="1" applyProtection="1">
      <alignment horizontal="center"/>
      <protection locked="0"/>
    </xf>
    <xf numFmtId="0" fontId="0" fillId="33" borderId="14" xfId="0" applyFont="1" applyFill="1" applyBorder="1" applyAlignment="1" applyProtection="1">
      <alignment horizontal="center"/>
      <protection locked="0"/>
    </xf>
    <xf numFmtId="0" fontId="12" fillId="33" borderId="0" xfId="0" applyFont="1" applyFill="1" applyAlignment="1" applyProtection="1">
      <alignment horizontal="center" vertical="top"/>
      <protection/>
    </xf>
    <xf numFmtId="0" fontId="6" fillId="33" borderId="0" xfId="0" applyFont="1" applyFill="1" applyAlignment="1" applyProtection="1">
      <alignment horizontal="center"/>
      <protection/>
    </xf>
    <xf numFmtId="0" fontId="0" fillId="33" borderId="19" xfId="0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 applyProtection="1">
      <alignment horizontal="center"/>
      <protection locked="0"/>
    </xf>
    <xf numFmtId="179" fontId="52" fillId="33" borderId="25" xfId="0" applyNumberFormat="1" applyFont="1" applyFill="1" applyBorder="1" applyAlignment="1" applyProtection="1">
      <alignment horizontal="center"/>
      <protection locked="0"/>
    </xf>
    <xf numFmtId="0" fontId="0" fillId="37" borderId="0" xfId="0" applyFont="1" applyFill="1" applyAlignment="1" applyProtection="1">
      <alignment horizontal="left" vertical="center" wrapText="1"/>
      <protection locked="0"/>
    </xf>
    <xf numFmtId="0" fontId="0" fillId="37" borderId="0" xfId="0" applyFill="1" applyAlignment="1" applyProtection="1">
      <alignment horizontal="left" vertical="center" wrapText="1"/>
      <protection locked="0"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0" fillId="34" borderId="21" xfId="0" applyFill="1" applyBorder="1" applyAlignment="1" applyProtection="1">
      <alignment horizontal="center" vertical="center" wrapText="1"/>
      <protection/>
    </xf>
    <xf numFmtId="0" fontId="0" fillId="34" borderId="24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center" vertical="center"/>
      <protection/>
    </xf>
    <xf numFmtId="0" fontId="0" fillId="34" borderId="23" xfId="0" applyFont="1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 wrapText="1"/>
      <protection/>
    </xf>
    <xf numFmtId="0" fontId="0" fillId="34" borderId="22" xfId="0" applyFill="1" applyBorder="1" applyAlignment="1" applyProtection="1">
      <alignment horizontal="center" vertical="center" wrapText="1"/>
      <protection/>
    </xf>
    <xf numFmtId="0" fontId="8" fillId="35" borderId="25" xfId="0" applyFont="1" applyFill="1" applyBorder="1" applyAlignment="1" applyProtection="1">
      <alignment horizontal="center" vertical="center"/>
      <protection/>
    </xf>
    <xf numFmtId="0" fontId="8" fillId="35" borderId="29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34" borderId="13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34" borderId="22" xfId="0" applyFont="1" applyFill="1" applyBorder="1" applyAlignment="1" applyProtection="1">
      <alignment horizontal="center" vertical="center" wrapText="1"/>
      <protection/>
    </xf>
    <xf numFmtId="0" fontId="13" fillId="34" borderId="15" xfId="0" applyFont="1" applyFill="1" applyBorder="1" applyAlignment="1" applyProtection="1">
      <alignment horizontal="left" vertical="center"/>
      <protection/>
    </xf>
    <xf numFmtId="0" fontId="13" fillId="34" borderId="21" xfId="0" applyFont="1" applyFill="1" applyBorder="1" applyAlignment="1" applyProtection="1">
      <alignment horizontal="left" vertical="center"/>
      <protection/>
    </xf>
    <xf numFmtId="0" fontId="13" fillId="34" borderId="24" xfId="0" applyFont="1" applyFill="1" applyBorder="1" applyAlignment="1" applyProtection="1">
      <alignment horizontal="left" vertical="center"/>
      <protection/>
    </xf>
    <xf numFmtId="0" fontId="13" fillId="34" borderId="23" xfId="0" applyFont="1" applyFill="1" applyBorder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142875</xdr:rowOff>
    </xdr:from>
    <xdr:to>
      <xdr:col>2</xdr:col>
      <xdr:colOff>104775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95275"/>
          <a:ext cx="9048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104775</xdr:rowOff>
    </xdr:from>
    <xdr:to>
      <xdr:col>2</xdr:col>
      <xdr:colOff>276225</xdr:colOff>
      <xdr:row>5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4775"/>
          <a:ext cx="10382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1</xdr:row>
      <xdr:rowOff>0</xdr:rowOff>
    </xdr:from>
    <xdr:to>
      <xdr:col>1</xdr:col>
      <xdr:colOff>695325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61925"/>
          <a:ext cx="8667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showGridLines="0" tabSelected="1" view="pageLayout" zoomScale="120" zoomScalePageLayoutView="120" workbookViewId="0" topLeftCell="A1">
      <selection activeCell="N12" sqref="N12"/>
    </sheetView>
  </sheetViews>
  <sheetFormatPr defaultColWidth="9.140625" defaultRowHeight="12.75"/>
  <cols>
    <col min="1" max="1" width="7.00390625" style="0" customWidth="1"/>
    <col min="2" max="2" width="7.140625" style="0" customWidth="1"/>
    <col min="3" max="3" width="29.00390625" style="0" customWidth="1"/>
    <col min="4" max="4" width="36.57421875" style="0" customWidth="1"/>
    <col min="5" max="5" width="6.140625" style="0" customWidth="1"/>
  </cols>
  <sheetData>
    <row r="1" spans="1:5" ht="12">
      <c r="A1" s="29"/>
      <c r="B1" s="29"/>
      <c r="C1" s="29"/>
      <c r="D1" s="109" t="s">
        <v>45</v>
      </c>
      <c r="E1" s="29"/>
    </row>
    <row r="2" spans="1:5" ht="33.75" customHeight="1">
      <c r="A2" s="29"/>
      <c r="B2" s="29"/>
      <c r="C2" s="117" t="s">
        <v>46</v>
      </c>
      <c r="D2" s="117"/>
      <c r="E2" s="29"/>
    </row>
    <row r="3" spans="1:5" ht="12.75">
      <c r="A3" s="29"/>
      <c r="B3" s="29"/>
      <c r="C3" s="118" t="s">
        <v>47</v>
      </c>
      <c r="D3" s="118"/>
      <c r="E3" s="29"/>
    </row>
    <row r="4" spans="1:5" ht="12.75">
      <c r="A4" s="29"/>
      <c r="B4" s="29"/>
      <c r="C4" s="118" t="s">
        <v>48</v>
      </c>
      <c r="D4" s="118"/>
      <c r="E4" s="29"/>
    </row>
    <row r="5" spans="1:5" ht="12.75">
      <c r="A5" s="29"/>
      <c r="B5" s="29"/>
      <c r="C5" s="118" t="s">
        <v>49</v>
      </c>
      <c r="D5" s="118"/>
      <c r="E5" s="29"/>
    </row>
    <row r="6" spans="1:5" ht="12.75">
      <c r="A6" s="29"/>
      <c r="B6" s="29"/>
      <c r="C6" s="118" t="s">
        <v>50</v>
      </c>
      <c r="D6" s="118"/>
      <c r="E6" s="29"/>
    </row>
    <row r="7" spans="1:5" ht="15">
      <c r="A7" s="29"/>
      <c r="B7" s="29"/>
      <c r="C7" s="110"/>
      <c r="D7" s="29"/>
      <c r="E7" s="29"/>
    </row>
    <row r="8" spans="1:10" ht="43.5" customHeight="1">
      <c r="A8" s="111"/>
      <c r="B8" s="116" t="s">
        <v>53</v>
      </c>
      <c r="C8" s="116"/>
      <c r="D8" s="116"/>
      <c r="E8" s="111"/>
      <c r="F8" s="26"/>
      <c r="G8" s="26"/>
      <c r="H8" s="26"/>
      <c r="I8" s="26"/>
      <c r="J8" s="26"/>
    </row>
    <row r="9" spans="1:5" ht="12">
      <c r="A9" s="29"/>
      <c r="B9" s="29"/>
      <c r="C9" s="29"/>
      <c r="D9" s="29"/>
      <c r="E9" s="29"/>
    </row>
    <row r="10" spans="1:5" ht="12">
      <c r="A10" s="29"/>
      <c r="B10" s="29" t="s">
        <v>44</v>
      </c>
      <c r="C10" s="29"/>
      <c r="D10" s="29"/>
      <c r="E10" s="29"/>
    </row>
    <row r="11" spans="1:5" ht="12">
      <c r="A11" s="29"/>
      <c r="B11" s="29"/>
      <c r="C11" s="29"/>
      <c r="D11" s="29"/>
      <c r="E11" s="29"/>
    </row>
    <row r="12" spans="1:22" ht="27" customHeight="1">
      <c r="A12" s="112">
        <v>1</v>
      </c>
      <c r="B12" s="115" t="s">
        <v>72</v>
      </c>
      <c r="C12" s="115"/>
      <c r="D12" s="115"/>
      <c r="E12" s="29"/>
      <c r="N12" s="5"/>
      <c r="O12" s="5"/>
      <c r="P12" s="5"/>
      <c r="Q12" s="5"/>
      <c r="R12" s="2"/>
      <c r="S12" s="2"/>
      <c r="T12" s="2"/>
      <c r="U12" s="2"/>
      <c r="V12" s="2"/>
    </row>
    <row r="13" spans="1:22" ht="12">
      <c r="A13" s="29"/>
      <c r="B13" s="29"/>
      <c r="C13" s="29"/>
      <c r="D13" s="29"/>
      <c r="E13" s="29"/>
      <c r="N13" s="2"/>
      <c r="O13" s="2"/>
      <c r="P13" s="2"/>
      <c r="Q13" s="2"/>
      <c r="R13" s="2"/>
      <c r="S13" s="2"/>
      <c r="T13" s="2"/>
      <c r="U13" s="2"/>
      <c r="V13" s="2"/>
    </row>
    <row r="14" spans="1:22" ht="39" customHeight="1">
      <c r="A14" s="112">
        <v>2</v>
      </c>
      <c r="B14" s="115" t="s">
        <v>51</v>
      </c>
      <c r="C14" s="115"/>
      <c r="D14" s="115"/>
      <c r="E14" s="29"/>
      <c r="N14" s="2"/>
      <c r="O14" s="2"/>
      <c r="P14" s="2"/>
      <c r="Q14" s="2"/>
      <c r="R14" s="2"/>
      <c r="S14" s="2"/>
      <c r="T14" s="2"/>
      <c r="U14" s="2"/>
      <c r="V14" s="2"/>
    </row>
    <row r="15" spans="1:22" ht="12">
      <c r="A15" s="29"/>
      <c r="B15" s="29"/>
      <c r="C15" s="29"/>
      <c r="D15" s="29"/>
      <c r="E15" s="29"/>
      <c r="N15" s="2"/>
      <c r="O15" s="2"/>
      <c r="P15" s="2"/>
      <c r="Q15" s="2"/>
      <c r="R15" s="2"/>
      <c r="S15" s="2"/>
      <c r="T15" s="2"/>
      <c r="U15" s="2"/>
      <c r="V15" s="2"/>
    </row>
    <row r="16" spans="1:22" ht="30.75" customHeight="1">
      <c r="A16" s="112">
        <v>3</v>
      </c>
      <c r="B16" s="115" t="s">
        <v>52</v>
      </c>
      <c r="C16" s="115"/>
      <c r="D16" s="115"/>
      <c r="E16" s="29"/>
      <c r="N16" s="2"/>
      <c r="O16" s="2"/>
      <c r="P16" s="2"/>
      <c r="Q16" s="2"/>
      <c r="R16" s="2"/>
      <c r="S16" s="2"/>
      <c r="T16" s="2"/>
      <c r="U16" s="2"/>
      <c r="V16" s="2"/>
    </row>
    <row r="17" spans="1:22" ht="12">
      <c r="A17" s="29"/>
      <c r="B17" s="29"/>
      <c r="C17" s="29"/>
      <c r="D17" s="29"/>
      <c r="E17" s="29"/>
      <c r="N17" s="2"/>
      <c r="O17" s="2"/>
      <c r="P17" s="2"/>
      <c r="Q17" s="2"/>
      <c r="R17" s="2"/>
      <c r="S17" s="2"/>
      <c r="T17" s="2"/>
      <c r="U17" s="2"/>
      <c r="V17" s="2"/>
    </row>
    <row r="18" spans="1:22" ht="68.25" customHeight="1">
      <c r="A18" s="112">
        <v>4</v>
      </c>
      <c r="B18" s="115" t="s">
        <v>73</v>
      </c>
      <c r="C18" s="115"/>
      <c r="D18" s="115"/>
      <c r="E18" s="29"/>
      <c r="N18" s="2"/>
      <c r="O18" s="2"/>
      <c r="P18" s="2"/>
      <c r="Q18" s="2"/>
      <c r="R18" s="2"/>
      <c r="S18" s="2"/>
      <c r="T18" s="2"/>
      <c r="U18" s="2"/>
      <c r="V18" s="2"/>
    </row>
    <row r="19" spans="1:22" ht="24.75" customHeight="1">
      <c r="A19" s="29"/>
      <c r="B19" s="29"/>
      <c r="C19" s="29"/>
      <c r="D19" s="29"/>
      <c r="E19" s="29"/>
      <c r="N19" s="2"/>
      <c r="O19" s="2"/>
      <c r="P19" s="2"/>
      <c r="Q19" s="2"/>
      <c r="R19" s="2"/>
      <c r="S19" s="2"/>
      <c r="T19" s="2"/>
      <c r="U19" s="2"/>
      <c r="V19" s="2"/>
    </row>
    <row r="20" spans="1:22" ht="12.75">
      <c r="A20" s="29"/>
      <c r="B20" s="113" t="s">
        <v>74</v>
      </c>
      <c r="C20" s="114"/>
      <c r="D20" s="114"/>
      <c r="E20" s="29"/>
      <c r="N20" s="2"/>
      <c r="O20" s="2"/>
      <c r="P20" s="2"/>
      <c r="Q20" s="2"/>
      <c r="R20" s="2"/>
      <c r="S20" s="2"/>
      <c r="T20" s="2"/>
      <c r="U20" s="2"/>
      <c r="V20" s="2"/>
    </row>
    <row r="21" spans="1:22" ht="12">
      <c r="A21" s="29"/>
      <c r="B21" s="29"/>
      <c r="C21" s="29"/>
      <c r="D21" s="29"/>
      <c r="E21" s="29"/>
      <c r="N21" s="2"/>
      <c r="O21" s="2"/>
      <c r="P21" s="2"/>
      <c r="Q21" s="2"/>
      <c r="R21" s="2"/>
      <c r="S21" s="2"/>
      <c r="T21" s="2"/>
      <c r="U21" s="2"/>
      <c r="V21" s="2"/>
    </row>
    <row r="22" spans="1:22" ht="12">
      <c r="A22" s="29"/>
      <c r="B22" s="29" t="s">
        <v>38</v>
      </c>
      <c r="C22" s="29"/>
      <c r="D22" s="46">
        <v>0.1</v>
      </c>
      <c r="E22" s="29"/>
      <c r="N22" s="2"/>
      <c r="O22" s="2"/>
      <c r="P22" s="2"/>
      <c r="Q22" s="2"/>
      <c r="R22" s="2"/>
      <c r="S22" s="2"/>
      <c r="T22" s="2"/>
      <c r="U22" s="2"/>
      <c r="V22" s="2"/>
    </row>
    <row r="23" spans="1:22" ht="12">
      <c r="A23" s="29"/>
      <c r="B23" s="29" t="s">
        <v>39</v>
      </c>
      <c r="C23" s="29"/>
      <c r="D23" s="46">
        <v>0.3</v>
      </c>
      <c r="E23" s="29"/>
      <c r="N23" s="2"/>
      <c r="O23" s="2"/>
      <c r="P23" s="2"/>
      <c r="Q23" s="2"/>
      <c r="R23" s="2"/>
      <c r="S23" s="2"/>
      <c r="T23" s="2"/>
      <c r="U23" s="2"/>
      <c r="V23" s="2"/>
    </row>
    <row r="24" spans="1:5" ht="12">
      <c r="A24" s="29"/>
      <c r="B24" s="29" t="s">
        <v>40</v>
      </c>
      <c r="C24" s="29"/>
      <c r="D24" s="46">
        <v>0.7</v>
      </c>
      <c r="E24" s="29"/>
    </row>
    <row r="25" spans="1:5" ht="12">
      <c r="A25" s="29"/>
      <c r="B25" s="29" t="s">
        <v>43</v>
      </c>
      <c r="C25" s="29"/>
      <c r="D25" s="46">
        <v>1</v>
      </c>
      <c r="E25" s="29"/>
    </row>
    <row r="26" spans="1:5" ht="12">
      <c r="A26" s="29"/>
      <c r="B26" s="29"/>
      <c r="C26" s="29"/>
      <c r="D26" s="29"/>
      <c r="E26" s="29"/>
    </row>
    <row r="27" spans="1:5" ht="12">
      <c r="A27" s="29"/>
      <c r="B27" s="29"/>
      <c r="C27" s="29"/>
      <c r="D27" s="29"/>
      <c r="E27" s="29"/>
    </row>
    <row r="28" spans="1:5" ht="12">
      <c r="A28" s="29"/>
      <c r="B28" s="29"/>
      <c r="C28" s="29"/>
      <c r="D28" s="29"/>
      <c r="E28" s="29"/>
    </row>
    <row r="29" spans="1:5" ht="12">
      <c r="A29" s="29"/>
      <c r="B29" s="29"/>
      <c r="C29" s="29"/>
      <c r="D29" s="29"/>
      <c r="E29" s="29"/>
    </row>
    <row r="30" spans="1:5" ht="12">
      <c r="A30" s="29"/>
      <c r="B30" s="29"/>
      <c r="C30" s="29"/>
      <c r="D30" s="29"/>
      <c r="E30" s="29"/>
    </row>
    <row r="31" spans="1:5" ht="12">
      <c r="A31" s="29"/>
      <c r="B31" s="29"/>
      <c r="C31" s="29"/>
      <c r="D31" s="29"/>
      <c r="E31" s="29"/>
    </row>
    <row r="32" spans="1:5" ht="12">
      <c r="A32" s="29"/>
      <c r="B32" s="29"/>
      <c r="C32" s="29"/>
      <c r="D32" s="29"/>
      <c r="E32" s="29"/>
    </row>
    <row r="33" spans="1:5" ht="12">
      <c r="A33" s="29"/>
      <c r="B33" s="29"/>
      <c r="C33" s="29"/>
      <c r="D33" s="29"/>
      <c r="E33" s="29"/>
    </row>
    <row r="34" spans="1:5" ht="12">
      <c r="A34" s="29"/>
      <c r="B34" s="29"/>
      <c r="C34" s="29"/>
      <c r="D34" s="29"/>
      <c r="E34" s="29"/>
    </row>
    <row r="35" spans="1:5" ht="12">
      <c r="A35" s="29"/>
      <c r="B35" s="29"/>
      <c r="C35" s="29"/>
      <c r="D35" s="29"/>
      <c r="E35" s="29"/>
    </row>
    <row r="36" spans="1:5" ht="12">
      <c r="A36" s="29"/>
      <c r="B36" s="29"/>
      <c r="C36" s="29"/>
      <c r="D36" s="29"/>
      <c r="E36" s="29"/>
    </row>
    <row r="37" spans="1:5" ht="12">
      <c r="A37" s="27"/>
      <c r="B37" s="27"/>
      <c r="C37" s="27"/>
      <c r="D37" s="27"/>
      <c r="E37" s="27"/>
    </row>
    <row r="38" spans="1:5" ht="12">
      <c r="A38" s="82"/>
      <c r="B38" s="82"/>
      <c r="C38" s="82"/>
      <c r="D38" s="82"/>
      <c r="E38" s="82"/>
    </row>
  </sheetData>
  <sheetProtection password="CD0A" sheet="1" objects="1" selectLockedCells="1"/>
  <mergeCells count="10">
    <mergeCell ref="B16:D16"/>
    <mergeCell ref="B18:D18"/>
    <mergeCell ref="B8:D8"/>
    <mergeCell ref="C2:D2"/>
    <mergeCell ref="C3:D3"/>
    <mergeCell ref="C4:D4"/>
    <mergeCell ref="C5:D5"/>
    <mergeCell ref="C6:D6"/>
    <mergeCell ref="B14:D14"/>
    <mergeCell ref="B12:D12"/>
  </mergeCells>
  <printOptions/>
  <pageMargins left="0.75" right="0.75" top="1" bottom="1" header="0.5" footer="0.5"/>
  <pageSetup horizontalDpi="600" verticalDpi="600" orientation="portrait" r:id="rId2"/>
  <headerFooter alignWithMargins="0">
    <oddHeader xml:space="preserve">&amp;C </oddHeader>
    <oddFooter xml:space="preserve">&amp;C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0"/>
  <sheetViews>
    <sheetView showGridLines="0" view="pageLayout" workbookViewId="0" topLeftCell="A1">
      <selection activeCell="F11" sqref="F11:I11"/>
    </sheetView>
  </sheetViews>
  <sheetFormatPr defaultColWidth="9.140625" defaultRowHeight="12.75"/>
  <cols>
    <col min="1" max="1" width="3.140625" style="2" customWidth="1"/>
    <col min="2" max="2" width="10.7109375" style="2" bestFit="1" customWidth="1"/>
    <col min="3" max="3" width="27.00390625" style="2" customWidth="1"/>
    <col min="4" max="4" width="13.8515625" style="2" bestFit="1" customWidth="1"/>
    <col min="5" max="5" width="14.28125" style="2" bestFit="1" customWidth="1"/>
    <col min="6" max="6" width="9.140625" style="2" customWidth="1"/>
    <col min="7" max="8" width="10.7109375" style="2" bestFit="1" customWidth="1"/>
    <col min="9" max="9" width="7.28125" style="2" bestFit="1" customWidth="1"/>
    <col min="10" max="10" width="15.00390625" style="2" bestFit="1" customWidth="1"/>
    <col min="11" max="11" width="6.00390625" style="2" customWidth="1"/>
    <col min="12" max="12" width="40.28125" style="2" customWidth="1"/>
    <col min="13" max="16384" width="9.140625" style="2" customWidth="1"/>
  </cols>
  <sheetData>
    <row r="1" spans="1:11" ht="13.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2.75">
      <c r="A2" s="29"/>
      <c r="B2" s="29"/>
      <c r="C2" s="117" t="s">
        <v>46</v>
      </c>
      <c r="D2" s="117"/>
      <c r="E2" s="117"/>
      <c r="F2" s="117"/>
      <c r="G2" s="117"/>
      <c r="H2" s="117"/>
      <c r="I2" s="117"/>
      <c r="J2" s="117"/>
      <c r="K2" s="29"/>
    </row>
    <row r="3" spans="1:11" ht="12.75">
      <c r="A3" s="29"/>
      <c r="B3" s="29"/>
      <c r="C3" s="118" t="s">
        <v>47</v>
      </c>
      <c r="D3" s="118"/>
      <c r="E3" s="118"/>
      <c r="F3" s="118"/>
      <c r="G3" s="118"/>
      <c r="H3" s="118"/>
      <c r="I3" s="118"/>
      <c r="J3" s="118"/>
      <c r="K3" s="29"/>
    </row>
    <row r="4" spans="1:11" ht="12.75">
      <c r="A4" s="29"/>
      <c r="B4" s="29"/>
      <c r="C4" s="118" t="s">
        <v>48</v>
      </c>
      <c r="D4" s="118"/>
      <c r="E4" s="118"/>
      <c r="F4" s="118"/>
      <c r="G4" s="118"/>
      <c r="H4" s="118"/>
      <c r="I4" s="118"/>
      <c r="J4" s="118"/>
      <c r="K4" s="29"/>
    </row>
    <row r="5" spans="1:11" ht="12.75">
      <c r="A5" s="29"/>
      <c r="B5" s="29"/>
      <c r="C5" s="118" t="s">
        <v>49</v>
      </c>
      <c r="D5" s="118"/>
      <c r="E5" s="118"/>
      <c r="F5" s="118"/>
      <c r="G5" s="118"/>
      <c r="H5" s="118"/>
      <c r="I5" s="118"/>
      <c r="J5" s="118"/>
      <c r="K5" s="29"/>
    </row>
    <row r="6" spans="1:11" ht="46.5" customHeight="1">
      <c r="A6" s="29"/>
      <c r="B6" s="29"/>
      <c r="C6" s="125" t="s">
        <v>50</v>
      </c>
      <c r="D6" s="125"/>
      <c r="E6" s="125"/>
      <c r="F6" s="125"/>
      <c r="G6" s="125"/>
      <c r="H6" s="125"/>
      <c r="I6" s="125"/>
      <c r="J6" s="125"/>
      <c r="K6" s="29"/>
    </row>
    <row r="7" spans="1:11" ht="18.75" customHeight="1">
      <c r="A7" s="29"/>
      <c r="B7" s="29"/>
      <c r="C7" s="126" t="s">
        <v>0</v>
      </c>
      <c r="D7" s="126"/>
      <c r="E7" s="126"/>
      <c r="F7" s="126"/>
      <c r="G7" s="126"/>
      <c r="H7" s="126"/>
      <c r="I7" s="126"/>
      <c r="J7" s="126"/>
      <c r="K7" s="1"/>
    </row>
    <row r="8" spans="1:11" ht="18.75" customHeight="1">
      <c r="A8" s="29"/>
      <c r="B8" s="29"/>
      <c r="C8" s="30"/>
      <c r="D8" s="30"/>
      <c r="E8" s="30"/>
      <c r="F8" s="30"/>
      <c r="G8" s="30"/>
      <c r="H8" s="30"/>
      <c r="I8" s="29"/>
      <c r="J8" s="29"/>
      <c r="K8" s="29"/>
    </row>
    <row r="9" spans="1:11" ht="12.75" customHeight="1">
      <c r="A9" s="29"/>
      <c r="B9" s="32" t="s">
        <v>1</v>
      </c>
      <c r="C9" s="89"/>
      <c r="D9" s="53"/>
      <c r="E9" s="53"/>
      <c r="F9" s="53"/>
      <c r="G9" s="53"/>
      <c r="H9" s="53"/>
      <c r="I9" s="35"/>
      <c r="J9" s="35"/>
      <c r="K9" s="29"/>
    </row>
    <row r="10" spans="1:11" ht="12.75" customHeight="1">
      <c r="A10" s="29"/>
      <c r="B10" s="29"/>
      <c r="C10" s="53"/>
      <c r="D10" s="53"/>
      <c r="E10" s="53"/>
      <c r="F10" s="53"/>
      <c r="G10" s="53"/>
      <c r="H10" s="53"/>
      <c r="I10" s="35"/>
      <c r="J10" s="35"/>
      <c r="K10" s="29"/>
    </row>
    <row r="11" spans="1:11" ht="12.75" customHeight="1">
      <c r="A11" s="29"/>
      <c r="B11" s="29" t="s">
        <v>2</v>
      </c>
      <c r="C11" s="121"/>
      <c r="D11" s="121"/>
      <c r="E11" s="54" t="s">
        <v>3</v>
      </c>
      <c r="F11" s="121"/>
      <c r="G11" s="121"/>
      <c r="H11" s="121"/>
      <c r="I11" s="121"/>
      <c r="J11" s="83"/>
      <c r="K11" s="29"/>
    </row>
    <row r="12" spans="1:11" ht="12.75" customHeight="1">
      <c r="A12" s="29"/>
      <c r="B12" s="29" t="s">
        <v>4</v>
      </c>
      <c r="C12" s="122"/>
      <c r="D12" s="122"/>
      <c r="E12" s="54" t="s">
        <v>41</v>
      </c>
      <c r="F12" s="122"/>
      <c r="G12" s="122"/>
      <c r="H12" s="122"/>
      <c r="I12" s="122"/>
      <c r="J12" s="83"/>
      <c r="K12" s="29"/>
    </row>
    <row r="13" spans="1:11" ht="12.75" customHeight="1">
      <c r="A13" s="29"/>
      <c r="B13" s="29" t="s">
        <v>5</v>
      </c>
      <c r="C13" s="122"/>
      <c r="D13" s="122"/>
      <c r="E13" s="54" t="s">
        <v>6</v>
      </c>
      <c r="F13" s="129"/>
      <c r="G13" s="129"/>
      <c r="H13" s="129"/>
      <c r="I13" s="129"/>
      <c r="J13" s="84"/>
      <c r="K13" s="29"/>
    </row>
    <row r="14" spans="1:11" ht="12.75" thickBot="1">
      <c r="A14" s="33"/>
      <c r="B14" s="29"/>
      <c r="C14" s="29"/>
      <c r="D14" s="29"/>
      <c r="E14" s="29"/>
      <c r="F14" s="29"/>
      <c r="G14" s="29"/>
      <c r="H14" s="29"/>
      <c r="I14" s="29"/>
      <c r="J14" s="29"/>
      <c r="K14" s="29"/>
    </row>
    <row r="15" spans="1:11" s="47" customFormat="1" ht="24" customHeight="1">
      <c r="A15" s="132" t="s">
        <v>7</v>
      </c>
      <c r="B15" s="133"/>
      <c r="C15" s="134"/>
      <c r="D15" s="94" t="s">
        <v>8</v>
      </c>
      <c r="E15" s="92" t="s">
        <v>9</v>
      </c>
      <c r="F15" s="138" t="s">
        <v>58</v>
      </c>
      <c r="G15" s="92" t="s">
        <v>54</v>
      </c>
      <c r="H15" s="138" t="s">
        <v>55</v>
      </c>
      <c r="I15" s="138" t="s">
        <v>56</v>
      </c>
      <c r="J15" s="138" t="s">
        <v>57</v>
      </c>
      <c r="K15" s="85"/>
    </row>
    <row r="16" spans="1:11" ht="15.75" customHeight="1" thickBot="1">
      <c r="A16" s="135" t="s">
        <v>10</v>
      </c>
      <c r="B16" s="136"/>
      <c r="C16" s="137"/>
      <c r="D16" s="93" t="s">
        <v>11</v>
      </c>
      <c r="E16" s="104" t="s">
        <v>12</v>
      </c>
      <c r="F16" s="139"/>
      <c r="G16" s="104" t="s">
        <v>13</v>
      </c>
      <c r="H16" s="139"/>
      <c r="I16" s="139"/>
      <c r="J16" s="139"/>
      <c r="K16" s="35"/>
    </row>
    <row r="17" spans="1:11" ht="15" customHeight="1" thickBot="1">
      <c r="A17" s="101">
        <v>1</v>
      </c>
      <c r="B17" s="127"/>
      <c r="C17" s="128"/>
      <c r="D17" s="102"/>
      <c r="E17" s="101"/>
      <c r="F17" s="103"/>
      <c r="G17" s="49"/>
      <c r="H17" s="98"/>
      <c r="I17" s="88"/>
      <c r="J17" s="36"/>
      <c r="K17" s="28"/>
    </row>
    <row r="18" spans="1:11" ht="15" customHeight="1">
      <c r="A18" s="90">
        <v>2</v>
      </c>
      <c r="B18" s="124"/>
      <c r="C18" s="120"/>
      <c r="D18" s="102"/>
      <c r="E18" s="90"/>
      <c r="F18" s="37"/>
      <c r="G18" s="49"/>
      <c r="H18" s="38"/>
      <c r="I18" s="39"/>
      <c r="J18" s="40"/>
      <c r="K18" s="28"/>
    </row>
    <row r="19" spans="1:22" ht="15" customHeight="1">
      <c r="A19" s="90">
        <v>3</v>
      </c>
      <c r="B19" s="124"/>
      <c r="C19" s="120"/>
      <c r="D19" s="102"/>
      <c r="E19" s="90"/>
      <c r="F19" s="37"/>
      <c r="G19" s="50"/>
      <c r="H19" s="41"/>
      <c r="I19" s="42"/>
      <c r="J19" s="43"/>
      <c r="K19" s="28"/>
      <c r="L19" s="130" t="s">
        <v>59</v>
      </c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12" ht="15" customHeight="1">
      <c r="A20" s="90">
        <v>4</v>
      </c>
      <c r="B20" s="120"/>
      <c r="C20" s="120"/>
      <c r="D20" s="102"/>
      <c r="E20" s="90"/>
      <c r="F20" s="37"/>
      <c r="G20" s="49"/>
      <c r="H20" s="41"/>
      <c r="I20" s="42"/>
      <c r="J20" s="35"/>
      <c r="K20" s="28"/>
      <c r="L20" s="131"/>
    </row>
    <row r="21" spans="1:12" ht="15" customHeight="1">
      <c r="A21" s="90">
        <v>5</v>
      </c>
      <c r="B21" s="124"/>
      <c r="C21" s="120"/>
      <c r="D21" s="102"/>
      <c r="E21" s="90"/>
      <c r="F21" s="100"/>
      <c r="G21" s="50"/>
      <c r="H21" s="41"/>
      <c r="I21" s="42"/>
      <c r="J21" s="35"/>
      <c r="K21" s="28"/>
      <c r="L21" s="131"/>
    </row>
    <row r="22" spans="1:11" ht="15" customHeight="1">
      <c r="A22" s="90">
        <v>6</v>
      </c>
      <c r="B22" s="120"/>
      <c r="C22" s="120"/>
      <c r="D22" s="102"/>
      <c r="E22" s="99"/>
      <c r="F22" s="37"/>
      <c r="G22" s="49"/>
      <c r="H22" s="41"/>
      <c r="I22" s="42"/>
      <c r="J22" s="35"/>
      <c r="K22" s="28"/>
    </row>
    <row r="23" spans="1:11" ht="15" customHeight="1">
      <c r="A23" s="90">
        <v>7</v>
      </c>
      <c r="B23" s="120"/>
      <c r="C23" s="120"/>
      <c r="D23" s="102"/>
      <c r="E23" s="90"/>
      <c r="F23" s="37"/>
      <c r="G23" s="50"/>
      <c r="H23" s="44"/>
      <c r="I23" s="42"/>
      <c r="J23" s="35"/>
      <c r="K23" s="28"/>
    </row>
    <row r="24" spans="1:11" ht="15" customHeight="1">
      <c r="A24" s="90">
        <v>8</v>
      </c>
      <c r="B24" s="120"/>
      <c r="C24" s="120"/>
      <c r="D24" s="102"/>
      <c r="E24" s="90"/>
      <c r="F24" s="37"/>
      <c r="G24" s="49"/>
      <c r="H24" s="44"/>
      <c r="I24" s="42"/>
      <c r="J24" s="35"/>
      <c r="K24" s="28"/>
    </row>
    <row r="25" spans="1:11" ht="15" customHeight="1">
      <c r="A25" s="90">
        <v>9</v>
      </c>
      <c r="B25" s="120"/>
      <c r="C25" s="120"/>
      <c r="D25" s="102"/>
      <c r="E25" s="90"/>
      <c r="F25" s="37"/>
      <c r="G25" s="50"/>
      <c r="H25" s="44"/>
      <c r="I25" s="42"/>
      <c r="J25" s="35"/>
      <c r="K25" s="28"/>
    </row>
    <row r="26" spans="1:11" ht="15" customHeight="1" thickBot="1">
      <c r="A26" s="91">
        <v>10</v>
      </c>
      <c r="B26" s="123"/>
      <c r="C26" s="123"/>
      <c r="D26" s="48"/>
      <c r="E26" s="91"/>
      <c r="F26" s="51"/>
      <c r="G26" s="52"/>
      <c r="H26" s="44"/>
      <c r="I26" s="42"/>
      <c r="J26" s="35"/>
      <c r="K26" s="28"/>
    </row>
    <row r="27" spans="1:11" ht="12">
      <c r="A27" s="29"/>
      <c r="B27" s="29"/>
      <c r="C27" s="29"/>
      <c r="D27" s="29"/>
      <c r="E27" s="29"/>
      <c r="F27" s="29"/>
      <c r="G27" s="29"/>
      <c r="H27" s="35"/>
      <c r="I27" s="35"/>
      <c r="J27" s="29"/>
      <c r="K27" s="28"/>
    </row>
    <row r="28" spans="1:11" ht="13.5" thickBot="1">
      <c r="A28" s="119" t="s">
        <v>14</v>
      </c>
      <c r="B28" s="119"/>
      <c r="C28" s="86" t="s">
        <v>76</v>
      </c>
      <c r="D28" s="45"/>
      <c r="E28" s="86" t="s">
        <v>75</v>
      </c>
      <c r="F28" s="45"/>
      <c r="G28" s="87">
        <f>D28*PI()*((F28/2)*(F28/2))*(7.48/144)</f>
        <v>0</v>
      </c>
      <c r="H28" s="46" t="s">
        <v>15</v>
      </c>
      <c r="I28" s="29"/>
      <c r="J28" s="29"/>
      <c r="K28" s="28"/>
    </row>
    <row r="29" spans="1:11" ht="12">
      <c r="A29" s="28"/>
      <c r="B29" s="34"/>
      <c r="C29" s="34"/>
      <c r="D29" s="34"/>
      <c r="E29" s="34"/>
      <c r="F29" s="28"/>
      <c r="G29" s="28"/>
      <c r="H29" s="28"/>
      <c r="I29" s="28"/>
      <c r="J29" s="28"/>
      <c r="K29" s="28"/>
    </row>
    <row r="30" spans="1:11" ht="12">
      <c r="A30" s="28"/>
      <c r="B30" s="34"/>
      <c r="C30" s="34"/>
      <c r="D30" s="34"/>
      <c r="E30" s="34"/>
      <c r="F30" s="28"/>
      <c r="G30" s="28"/>
      <c r="H30" s="28"/>
      <c r="I30" s="28"/>
      <c r="J30" s="28"/>
      <c r="K30" s="28"/>
    </row>
  </sheetData>
  <sheetProtection password="CD0A" sheet="1" objects="1" scenarios="1" selectLockedCells="1"/>
  <mergeCells count="30">
    <mergeCell ref="F12:I12"/>
    <mergeCell ref="F13:I13"/>
    <mergeCell ref="L19:L21"/>
    <mergeCell ref="A15:C15"/>
    <mergeCell ref="A16:C16"/>
    <mergeCell ref="J15:J16"/>
    <mergeCell ref="I15:I16"/>
    <mergeCell ref="H15:H16"/>
    <mergeCell ref="F15:F16"/>
    <mergeCell ref="B19:C19"/>
    <mergeCell ref="B24:C24"/>
    <mergeCell ref="C6:J6"/>
    <mergeCell ref="B18:C18"/>
    <mergeCell ref="C2:J2"/>
    <mergeCell ref="C3:J3"/>
    <mergeCell ref="C4:J4"/>
    <mergeCell ref="C5:J5"/>
    <mergeCell ref="C7:J7"/>
    <mergeCell ref="C13:D13"/>
    <mergeCell ref="B17:C17"/>
    <mergeCell ref="A28:B28"/>
    <mergeCell ref="B20:C20"/>
    <mergeCell ref="C11:D11"/>
    <mergeCell ref="C12:D12"/>
    <mergeCell ref="F11:I11"/>
    <mergeCell ref="B25:C25"/>
    <mergeCell ref="B26:C26"/>
    <mergeCell ref="B21:C21"/>
    <mergeCell ref="B22:C22"/>
    <mergeCell ref="B23:C23"/>
  </mergeCells>
  <conditionalFormatting sqref="I17">
    <cfRule type="cellIs" priority="1" dxfId="0" operator="between" stopIfTrue="1">
      <formula>0.1</formula>
      <formula>5.9</formula>
    </cfRule>
    <cfRule type="cellIs" priority="2" dxfId="0" operator="greaterThan" stopIfTrue="1">
      <formula>9</formula>
    </cfRule>
  </conditionalFormatting>
  <printOptions/>
  <pageMargins left="0.5" right="0.5" top="0.75" bottom="0.75" header="0.3" footer="0.3"/>
  <pageSetup horizontalDpi="600" verticalDpi="600" orientation="landscape" r:id="rId2"/>
  <headerFooter alignWithMargins="0">
    <oddHeader>&amp;C&amp;9&amp;K02-074&amp;A</oddHeader>
    <oddFooter>&amp;C&amp;9&amp;K02-074Page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7"/>
  <sheetViews>
    <sheetView showGridLines="0" view="pageLayout" zoomScale="90" zoomScaleNormal="80" zoomScalePageLayoutView="90" workbookViewId="0" topLeftCell="A1">
      <selection activeCell="B24" sqref="B24"/>
    </sheetView>
  </sheetViews>
  <sheetFormatPr defaultColWidth="9.140625" defaultRowHeight="12.75"/>
  <cols>
    <col min="1" max="1" width="5.7109375" style="1" customWidth="1"/>
    <col min="2" max="2" width="11.140625" style="1" customWidth="1"/>
    <col min="3" max="3" width="26.28125" style="1" customWidth="1"/>
    <col min="4" max="4" width="10.140625" style="7" customWidth="1"/>
    <col min="5" max="5" width="15.7109375" style="7" customWidth="1"/>
    <col min="6" max="6" width="10.00390625" style="7" customWidth="1"/>
    <col min="7" max="7" width="11.7109375" style="7" customWidth="1"/>
    <col min="8" max="9" width="12.7109375" style="7" customWidth="1"/>
    <col min="10" max="10" width="11.140625" style="7" customWidth="1"/>
    <col min="11" max="11" width="12.28125" style="7" bestFit="1" customWidth="1"/>
    <col min="12" max="12" width="12.8515625" style="7" bestFit="1" customWidth="1"/>
    <col min="13" max="13" width="14.28125" style="1" customWidth="1"/>
    <col min="14" max="16384" width="9.140625" style="1" customWidth="1"/>
  </cols>
  <sheetData>
    <row r="2" spans="3:12" ht="12.75">
      <c r="C2" s="117" t="s">
        <v>46</v>
      </c>
      <c r="D2" s="117"/>
      <c r="E2" s="117"/>
      <c r="F2" s="117"/>
      <c r="G2" s="117"/>
      <c r="H2" s="117"/>
      <c r="I2" s="117"/>
      <c r="J2" s="117"/>
      <c r="K2" s="117"/>
      <c r="L2" s="117"/>
    </row>
    <row r="3" spans="3:12" ht="12.75">
      <c r="C3" s="118" t="s">
        <v>47</v>
      </c>
      <c r="D3" s="118"/>
      <c r="E3" s="118"/>
      <c r="F3" s="118"/>
      <c r="G3" s="118"/>
      <c r="H3" s="118"/>
      <c r="I3" s="118"/>
      <c r="J3" s="118"/>
      <c r="K3" s="118"/>
      <c r="L3" s="118"/>
    </row>
    <row r="4" spans="3:12" ht="12.75">
      <c r="C4" s="118" t="s">
        <v>48</v>
      </c>
      <c r="D4" s="118"/>
      <c r="E4" s="118"/>
      <c r="F4" s="118"/>
      <c r="G4" s="118"/>
      <c r="H4" s="118"/>
      <c r="I4" s="118"/>
      <c r="J4" s="118"/>
      <c r="K4" s="118"/>
      <c r="L4" s="118"/>
    </row>
    <row r="5" spans="3:12" ht="12.75">
      <c r="C5" s="118" t="s">
        <v>49</v>
      </c>
      <c r="D5" s="118"/>
      <c r="E5" s="118"/>
      <c r="F5" s="118"/>
      <c r="G5" s="118"/>
      <c r="H5" s="118"/>
      <c r="I5" s="118"/>
      <c r="J5" s="118"/>
      <c r="K5" s="118"/>
      <c r="L5" s="118"/>
    </row>
    <row r="6" spans="3:12" ht="12.75">
      <c r="C6" s="125" t="s">
        <v>50</v>
      </c>
      <c r="D6" s="125"/>
      <c r="E6" s="125"/>
      <c r="F6" s="125"/>
      <c r="G6" s="125"/>
      <c r="H6" s="125"/>
      <c r="I6" s="125"/>
      <c r="J6" s="125"/>
      <c r="K6" s="125"/>
      <c r="L6" s="125"/>
    </row>
    <row r="7" ht="12.75"/>
    <row r="8" spans="3:12" ht="16.5" customHeight="1">
      <c r="C8" s="147" t="s">
        <v>68</v>
      </c>
      <c r="D8" s="147"/>
      <c r="E8" s="147"/>
      <c r="F8" s="147"/>
      <c r="G8" s="147"/>
      <c r="H8" s="147"/>
      <c r="I8" s="147"/>
      <c r="J8" s="147"/>
      <c r="K8" s="147"/>
      <c r="L8" s="147"/>
    </row>
    <row r="9" spans="5:9" ht="14.25" customHeight="1">
      <c r="E9" s="148" t="s">
        <v>69</v>
      </c>
      <c r="F9" s="149"/>
      <c r="G9" s="149"/>
      <c r="H9" s="149"/>
      <c r="I9" s="149"/>
    </row>
    <row r="10" spans="5:9" ht="14.25" customHeight="1">
      <c r="E10" s="148" t="s">
        <v>70</v>
      </c>
      <c r="F10" s="149"/>
      <c r="G10" s="149"/>
      <c r="H10" s="149"/>
      <c r="I10" s="149"/>
    </row>
    <row r="11" spans="2:12" ht="12.75" customHeight="1">
      <c r="B11" s="8" t="s">
        <v>16</v>
      </c>
      <c r="C11" s="55">
        <f>IF('Treatment Information'!$C$9="","",'Treatment Information'!$C$9)</f>
      </c>
      <c r="E11" s="8"/>
      <c r="I11" s="155"/>
      <c r="J11" s="146"/>
      <c r="K11" s="146"/>
      <c r="L11" s="108"/>
    </row>
    <row r="12" spans="2:12" ht="12.75" customHeight="1">
      <c r="B12" s="8"/>
      <c r="C12" s="56"/>
      <c r="E12" s="8" t="s">
        <v>18</v>
      </c>
      <c r="G12" s="58">
        <f>'Treatment Information'!$I$17</f>
        <v>0</v>
      </c>
      <c r="I12" s="146"/>
      <c r="J12" s="146"/>
      <c r="K12" s="105"/>
      <c r="L12" s="108"/>
    </row>
    <row r="13" spans="2:12" ht="12.75" customHeight="1">
      <c r="B13" s="8" t="s">
        <v>17</v>
      </c>
      <c r="C13" s="57">
        <f>IF('Treatment Information'!$C$11:$D$11="","",'Treatment Information'!$C$11:$D$11)</f>
      </c>
      <c r="G13" s="59"/>
      <c r="I13" s="145"/>
      <c r="J13" s="145"/>
      <c r="K13" s="9"/>
      <c r="L13" s="9"/>
    </row>
    <row r="14" spans="2:12" ht="15.75" customHeight="1">
      <c r="B14" s="96" t="s">
        <v>79</v>
      </c>
      <c r="C14" s="97">
        <f>IF('Treatment Information'!C13:D13="","",'Treatment Information'!C13:D13)</f>
      </c>
      <c r="E14" s="8" t="s">
        <v>42</v>
      </c>
      <c r="G14" s="59"/>
      <c r="I14" s="145"/>
      <c r="J14" s="145"/>
      <c r="K14" s="9"/>
      <c r="L14" s="9"/>
    </row>
    <row r="15" spans="2:7" ht="15.75" customHeight="1">
      <c r="B15" s="95" t="s">
        <v>78</v>
      </c>
      <c r="C15" s="57">
        <f>IF('Treatment Information'!$C$12:$D$12="","",'Treatment Information'!$C$12:$D$12)</f>
      </c>
      <c r="E15" s="8" t="s">
        <v>19</v>
      </c>
      <c r="G15" s="60">
        <f>ROUNDDOWN('Treatment Information'!$J$17,0)</f>
        <v>0</v>
      </c>
    </row>
    <row r="16" spans="2:13" ht="12.75" customHeight="1">
      <c r="B16" s="8"/>
      <c r="C16" s="56"/>
      <c r="G16" s="59"/>
      <c r="K16" s="4"/>
      <c r="L16" s="4"/>
      <c r="M16" s="7"/>
    </row>
    <row r="17" spans="2:13" ht="12.75" customHeight="1">
      <c r="B17" s="8" t="s">
        <v>20</v>
      </c>
      <c r="C17" s="57">
        <f>IF('Treatment Information'!$H$17="","",'Treatment Information'!$H$17)</f>
      </c>
      <c r="E17" s="7" t="s">
        <v>21</v>
      </c>
      <c r="G17" s="61">
        <f>IF(G15&gt;12,J18,J17)</f>
      </c>
      <c r="J17" s="11">
        <f>IF(G15=7,"7.2",IF(G15=8,"6.8",IF(G15=9,"6.4",IF(G15=10,"6.0",IF(G15=11,"5.6",IF(G15=12,"5.2",IF(G15&gt;12,"","")))))))</f>
      </c>
      <c r="K17" s="10"/>
      <c r="L17" s="4"/>
      <c r="M17" s="7"/>
    </row>
    <row r="18" spans="2:13" ht="12.75" customHeight="1">
      <c r="B18" s="8"/>
      <c r="C18" s="6"/>
      <c r="J18" s="11" t="b">
        <f>IF(G15=13,"4.8",IF(G15=14,"4.4",IF(G15=15,"4.0",IF(G15&gt;15,"4.0"))))</f>
        <v>0</v>
      </c>
      <c r="K18" s="12"/>
      <c r="M18" s="7"/>
    </row>
    <row r="19" spans="2:13" ht="12.75" customHeight="1">
      <c r="B19" s="8"/>
      <c r="C19" s="6"/>
      <c r="K19" s="4"/>
      <c r="L19" s="4"/>
      <c r="M19" s="7"/>
    </row>
    <row r="20" spans="1:2" ht="12.75">
      <c r="A20" s="13"/>
      <c r="B20" s="13"/>
    </row>
    <row r="21" spans="1:11" ht="18" thickBot="1">
      <c r="A21" s="14"/>
      <c r="B21" s="14" t="s">
        <v>22</v>
      </c>
      <c r="C21" s="14"/>
      <c r="D21" s="3" t="s">
        <v>23</v>
      </c>
      <c r="E21" s="3" t="s">
        <v>24</v>
      </c>
      <c r="F21" s="3" t="s">
        <v>25</v>
      </c>
      <c r="G21" s="3" t="s">
        <v>26</v>
      </c>
      <c r="H21" s="3" t="s">
        <v>27</v>
      </c>
      <c r="I21" s="3" t="s">
        <v>28</v>
      </c>
      <c r="J21" s="3" t="s">
        <v>29</v>
      </c>
      <c r="K21" s="3" t="s">
        <v>30</v>
      </c>
    </row>
    <row r="22" spans="1:13" s="70" customFormat="1" ht="36" customHeight="1">
      <c r="A22" s="144" t="s">
        <v>77</v>
      </c>
      <c r="B22" s="151" t="s">
        <v>7</v>
      </c>
      <c r="C22" s="152"/>
      <c r="D22" s="106" t="s">
        <v>31</v>
      </c>
      <c r="E22" s="106" t="s">
        <v>32</v>
      </c>
      <c r="F22" s="107" t="s">
        <v>60</v>
      </c>
      <c r="G22" s="107" t="s">
        <v>58</v>
      </c>
      <c r="H22" s="107" t="s">
        <v>61</v>
      </c>
      <c r="I22" s="107" t="s">
        <v>65</v>
      </c>
      <c r="J22" s="68" t="s">
        <v>66</v>
      </c>
      <c r="K22" s="107" t="s">
        <v>62</v>
      </c>
      <c r="L22" s="69" t="s">
        <v>63</v>
      </c>
      <c r="M22" s="144" t="s">
        <v>71</v>
      </c>
    </row>
    <row r="23" spans="1:13" ht="25.5" customHeight="1" thickBot="1">
      <c r="A23" s="150"/>
      <c r="B23" s="153"/>
      <c r="C23" s="154"/>
      <c r="D23" s="71" t="s">
        <v>11</v>
      </c>
      <c r="E23" s="71" t="s">
        <v>12</v>
      </c>
      <c r="F23" s="72" t="s">
        <v>33</v>
      </c>
      <c r="G23" s="71"/>
      <c r="H23" s="71" t="s">
        <v>13</v>
      </c>
      <c r="I23" s="72" t="s">
        <v>34</v>
      </c>
      <c r="J23" s="74" t="s">
        <v>67</v>
      </c>
      <c r="K23" s="72" t="s">
        <v>35</v>
      </c>
      <c r="L23" s="73" t="s">
        <v>64</v>
      </c>
      <c r="M23" s="139"/>
    </row>
    <row r="24" spans="1:13" ht="15" customHeight="1">
      <c r="A24" s="63">
        <v>1</v>
      </c>
      <c r="B24" s="156">
        <f>IF('Treatment Information'!B17="","",'Treatment Information'!B17)</f>
      </c>
      <c r="C24" s="157"/>
      <c r="D24" s="62">
        <f>IF('Treatment Information'!D17="","",'Treatment Information'!D17)</f>
      </c>
      <c r="E24" s="63">
        <f>IF('Treatment Information'!E17="","",'Treatment Information'!E17)</f>
      </c>
      <c r="F24" s="21" t="e">
        <f aca="true" t="shared" si="0" ref="F24:F33">D24/E24</f>
        <v>#VALUE!</v>
      </c>
      <c r="G24" s="64">
        <f>IF('Treatment Information'!F17="","",'Treatment Information'!F17)</f>
      </c>
      <c r="H24" s="65">
        <f>IF('Treatment Information'!G17="","",'Treatment Information'!G17)</f>
      </c>
      <c r="I24" s="21" t="e">
        <f aca="true" t="shared" si="1" ref="I24:I33">F24*G24*H24</f>
        <v>#VALUE!</v>
      </c>
      <c r="J24" s="63">
        <f>G17</f>
      </c>
      <c r="K24" s="21" t="e">
        <f aca="true" t="shared" si="2" ref="K24:K33">I24/J24</f>
        <v>#VALUE!</v>
      </c>
      <c r="L24" s="66" t="str">
        <f aca="true" t="shared" si="3" ref="L24:L33">IF(ISNUMBER(I24/J24),K24*4,"0")</f>
        <v>0</v>
      </c>
      <c r="M24" s="67" t="e">
        <f>IF(L34&lt;4,G17/((IF(D24="","0",(D24*G24)/E24))+(IF(D25="","0",(D25*G25)/E25))+(IF(D26="","0",(D26*G26)/E26))+(IF(D27="","0",(D27*G27)/E27))+(IF(D28="","0",(D28*G28)/E28)+(IF(D29="","0",(D29*G29)/E29))+(IF(D30="","0",(D30*E30)/E29))+(IF(D31="","0",(D31*E31)/E31))+(IF(D32="","0",(D32*G32)/E32))+(IF(D33="","0",(D33*G33)/E33)))),0.2)</f>
        <v>#VALUE!</v>
      </c>
    </row>
    <row r="25" spans="1:12" ht="15" customHeight="1">
      <c r="A25" s="16">
        <v>2</v>
      </c>
      <c r="B25" s="158">
        <f>IF('Treatment Information'!B18="","",'Treatment Information'!B18)</f>
      </c>
      <c r="C25" s="159"/>
      <c r="D25" s="15">
        <f>IF('Treatment Information'!D18="","",'Treatment Information'!D18)</f>
      </c>
      <c r="E25" s="16">
        <f>IF('Treatment Information'!E18="","",'Treatment Information'!E18)</f>
      </c>
      <c r="F25" s="17" t="e">
        <f t="shared" si="0"/>
        <v>#VALUE!</v>
      </c>
      <c r="G25" s="18">
        <f>IF('Treatment Information'!F18="","",'Treatment Information'!F18)</f>
      </c>
      <c r="H25" s="19">
        <f>IF('Treatment Information'!G18="","",'Treatment Information'!G18)</f>
      </c>
      <c r="I25" s="17" t="e">
        <f t="shared" si="1"/>
        <v>#VALUE!</v>
      </c>
      <c r="J25" s="16">
        <f>G17</f>
      </c>
      <c r="K25" s="17" t="e">
        <f t="shared" si="2"/>
        <v>#VALUE!</v>
      </c>
      <c r="L25" s="20" t="str">
        <f t="shared" si="3"/>
        <v>0</v>
      </c>
    </row>
    <row r="26" spans="1:12" ht="15" customHeight="1">
      <c r="A26" s="16">
        <v>3</v>
      </c>
      <c r="B26" s="158">
        <f>IF('Treatment Information'!B19="","",'Treatment Information'!B19)</f>
      </c>
      <c r="C26" s="159"/>
      <c r="D26" s="15">
        <f>IF('Treatment Information'!D19="","",'Treatment Information'!D19)</f>
      </c>
      <c r="E26" s="16">
        <f>IF('Treatment Information'!E19="","",'Treatment Information'!E19)</f>
      </c>
      <c r="F26" s="17" t="e">
        <f t="shared" si="0"/>
        <v>#VALUE!</v>
      </c>
      <c r="G26" s="18">
        <f>IF('Treatment Information'!F19="","",'Treatment Information'!F19)</f>
      </c>
      <c r="H26" s="19">
        <f>IF('Treatment Information'!G19="","",'Treatment Information'!G19)</f>
      </c>
      <c r="I26" s="17" t="e">
        <f t="shared" si="1"/>
        <v>#VALUE!</v>
      </c>
      <c r="J26" s="16">
        <f>G17</f>
      </c>
      <c r="K26" s="17" t="e">
        <f t="shared" si="2"/>
        <v>#VALUE!</v>
      </c>
      <c r="L26" s="20" t="str">
        <f t="shared" si="3"/>
        <v>0</v>
      </c>
    </row>
    <row r="27" spans="1:14" ht="15" customHeight="1">
      <c r="A27" s="63">
        <v>4</v>
      </c>
      <c r="B27" s="158">
        <f>IF('Treatment Information'!B20="","",'Treatment Information'!B20)</f>
      </c>
      <c r="C27" s="159"/>
      <c r="D27" s="15">
        <f>IF('Treatment Information'!D20="","",'Treatment Information'!D20)</f>
      </c>
      <c r="E27" s="16">
        <f>IF('Treatment Information'!E20="","",'Treatment Information'!E20)</f>
      </c>
      <c r="F27" s="21" t="e">
        <f t="shared" si="0"/>
        <v>#VALUE!</v>
      </c>
      <c r="G27" s="18">
        <f>IF('Treatment Information'!F20="","",'Treatment Information'!F20)</f>
      </c>
      <c r="H27" s="19">
        <f>IF('Treatment Information'!G20="","",'Treatment Information'!G20)</f>
      </c>
      <c r="I27" s="21" t="e">
        <f t="shared" si="1"/>
        <v>#VALUE!</v>
      </c>
      <c r="J27" s="16">
        <f>G17</f>
      </c>
      <c r="K27" s="21" t="e">
        <f t="shared" si="2"/>
        <v>#VALUE!</v>
      </c>
      <c r="L27" s="20" t="str">
        <f t="shared" si="3"/>
        <v>0</v>
      </c>
      <c r="N27" s="142"/>
    </row>
    <row r="28" spans="1:14" ht="15" customHeight="1">
      <c r="A28" s="16">
        <v>5</v>
      </c>
      <c r="B28" s="158">
        <f>IF('Treatment Information'!B21="","",'Treatment Information'!B21)</f>
      </c>
      <c r="C28" s="159"/>
      <c r="D28" s="15">
        <f>IF('Treatment Information'!D21="","",'Treatment Information'!D21)</f>
      </c>
      <c r="E28" s="16">
        <f>IF('Treatment Information'!E21="","",'Treatment Information'!E21)</f>
      </c>
      <c r="F28" s="17" t="e">
        <f t="shared" si="0"/>
        <v>#VALUE!</v>
      </c>
      <c r="G28" s="18">
        <f>IF('Treatment Information'!F21="","",'Treatment Information'!F21)</f>
      </c>
      <c r="H28" s="19">
        <f>IF('Treatment Information'!G21="","",'Treatment Information'!G21)</f>
      </c>
      <c r="I28" s="17" t="e">
        <f t="shared" si="1"/>
        <v>#VALUE!</v>
      </c>
      <c r="J28" s="16">
        <f>G17</f>
      </c>
      <c r="K28" s="17" t="e">
        <f t="shared" si="2"/>
        <v>#VALUE!</v>
      </c>
      <c r="L28" s="20" t="str">
        <f t="shared" si="3"/>
        <v>0</v>
      </c>
      <c r="N28" s="143"/>
    </row>
    <row r="29" spans="1:14" ht="15" customHeight="1">
      <c r="A29" s="16">
        <v>6</v>
      </c>
      <c r="B29" s="158">
        <f>IF('Treatment Information'!B22="","",'Treatment Information'!B22)</f>
      </c>
      <c r="C29" s="159"/>
      <c r="D29" s="15">
        <f>IF('Treatment Information'!D22="","",'Treatment Information'!D22)</f>
      </c>
      <c r="E29" s="16">
        <f>IF('Treatment Information'!E22="","",'Treatment Information'!E22)</f>
      </c>
      <c r="F29" s="17" t="e">
        <f t="shared" si="0"/>
        <v>#VALUE!</v>
      </c>
      <c r="G29" s="18">
        <f>IF('Treatment Information'!F22="","",'Treatment Information'!F22)</f>
      </c>
      <c r="H29" s="19">
        <f>IF('Treatment Information'!G22="","",'Treatment Information'!G22)</f>
      </c>
      <c r="I29" s="17" t="e">
        <f t="shared" si="1"/>
        <v>#VALUE!</v>
      </c>
      <c r="J29" s="16">
        <f>G17</f>
      </c>
      <c r="K29" s="17" t="e">
        <f t="shared" si="2"/>
        <v>#VALUE!</v>
      </c>
      <c r="L29" s="20" t="str">
        <f t="shared" si="3"/>
        <v>0</v>
      </c>
      <c r="N29" s="143"/>
    </row>
    <row r="30" spans="1:14" ht="15" customHeight="1">
      <c r="A30" s="63">
        <v>7</v>
      </c>
      <c r="B30" s="158">
        <f>IF('Treatment Information'!B23="","",'Treatment Information'!B23)</f>
      </c>
      <c r="C30" s="159"/>
      <c r="D30" s="15">
        <f>IF('Treatment Information'!D23="","",'Treatment Information'!D23)</f>
      </c>
      <c r="E30" s="16">
        <f>IF('Treatment Information'!E23="","",'Treatment Information'!E23)</f>
      </c>
      <c r="F30" s="21" t="e">
        <f t="shared" si="0"/>
        <v>#VALUE!</v>
      </c>
      <c r="G30" s="18">
        <f>IF('Treatment Information'!F23="","",'Treatment Information'!F23)</f>
      </c>
      <c r="H30" s="19">
        <f>IF('Treatment Information'!G23="","",'Treatment Information'!G23)</f>
      </c>
      <c r="I30" s="21" t="e">
        <f t="shared" si="1"/>
        <v>#VALUE!</v>
      </c>
      <c r="J30" s="16">
        <f>G17</f>
      </c>
      <c r="K30" s="21" t="e">
        <f t="shared" si="2"/>
        <v>#VALUE!</v>
      </c>
      <c r="L30" s="20" t="str">
        <f t="shared" si="3"/>
        <v>0</v>
      </c>
      <c r="N30" s="143"/>
    </row>
    <row r="31" spans="1:12" ht="15" customHeight="1">
      <c r="A31" s="16">
        <v>8</v>
      </c>
      <c r="B31" s="158">
        <f>IF('Treatment Information'!B24="","",'Treatment Information'!B24)</f>
      </c>
      <c r="C31" s="159"/>
      <c r="D31" s="15">
        <f>IF('Treatment Information'!D24="","",'Treatment Information'!D24)</f>
      </c>
      <c r="E31" s="16">
        <f>IF('Treatment Information'!E24="","",'Treatment Information'!E24)</f>
      </c>
      <c r="F31" s="17" t="e">
        <f t="shared" si="0"/>
        <v>#VALUE!</v>
      </c>
      <c r="G31" s="18">
        <f>IF('Treatment Information'!F24="","",'Treatment Information'!F24)</f>
      </c>
      <c r="H31" s="19">
        <f>IF('Treatment Information'!G24="","",'Treatment Information'!G24)</f>
      </c>
      <c r="I31" s="17" t="e">
        <f t="shared" si="1"/>
        <v>#VALUE!</v>
      </c>
      <c r="J31" s="16">
        <f>G17</f>
      </c>
      <c r="K31" s="17" t="e">
        <f t="shared" si="2"/>
        <v>#VALUE!</v>
      </c>
      <c r="L31" s="20" t="str">
        <f t="shared" si="3"/>
        <v>0</v>
      </c>
    </row>
    <row r="32" spans="1:12" ht="15" customHeight="1">
      <c r="A32" s="16">
        <v>9</v>
      </c>
      <c r="B32" s="158">
        <f>IF('Treatment Information'!B25="","",'Treatment Information'!B25)</f>
      </c>
      <c r="C32" s="159"/>
      <c r="D32" s="15">
        <f>IF('Treatment Information'!D25="","",'Treatment Information'!D25)</f>
      </c>
      <c r="E32" s="16">
        <f>IF('Treatment Information'!E25="","",'Treatment Information'!E25)</f>
      </c>
      <c r="F32" s="17" t="e">
        <f t="shared" si="0"/>
        <v>#VALUE!</v>
      </c>
      <c r="G32" s="18">
        <f>IF('Treatment Information'!F25="","",'Treatment Information'!F25)</f>
      </c>
      <c r="H32" s="19">
        <f>IF('Treatment Information'!G25="","",'Treatment Information'!G25)</f>
      </c>
      <c r="I32" s="17" t="e">
        <f t="shared" si="1"/>
        <v>#VALUE!</v>
      </c>
      <c r="J32" s="16">
        <f>G17</f>
      </c>
      <c r="K32" s="17" t="e">
        <f t="shared" si="2"/>
        <v>#VALUE!</v>
      </c>
      <c r="L32" s="20" t="str">
        <f t="shared" si="3"/>
        <v>0</v>
      </c>
    </row>
    <row r="33" spans="1:12" ht="15" customHeight="1">
      <c r="A33" s="16">
        <v>10</v>
      </c>
      <c r="B33" s="158">
        <f>IF('Treatment Information'!B26="","",'Treatment Information'!B26)</f>
      </c>
      <c r="C33" s="159"/>
      <c r="D33" s="15">
        <f>IF('Treatment Information'!D26="","",'Treatment Information'!D26)</f>
      </c>
      <c r="E33" s="16">
        <f>IF('Treatment Information'!E26="","",'Treatment Information'!E26)</f>
      </c>
      <c r="F33" s="17" t="e">
        <f t="shared" si="0"/>
        <v>#VALUE!</v>
      </c>
      <c r="G33" s="18">
        <f>IF('Treatment Information'!F26="","",'Treatment Information'!F26)</f>
      </c>
      <c r="H33" s="19">
        <f>IF('Treatment Information'!G26="","",'Treatment Information'!G26)</f>
      </c>
      <c r="I33" s="17" t="e">
        <f t="shared" si="1"/>
        <v>#VALUE!</v>
      </c>
      <c r="J33" s="16">
        <f>G17</f>
      </c>
      <c r="K33" s="17" t="e">
        <f t="shared" si="2"/>
        <v>#VALUE!</v>
      </c>
      <c r="L33" s="20" t="str">
        <f t="shared" si="3"/>
        <v>0</v>
      </c>
    </row>
    <row r="34" spans="1:12" s="70" customFormat="1" ht="23.25" customHeight="1">
      <c r="A34" s="75"/>
      <c r="B34" s="81" t="s">
        <v>36</v>
      </c>
      <c r="C34" s="76"/>
      <c r="D34" s="77"/>
      <c r="E34" s="78"/>
      <c r="F34" s="78"/>
      <c r="G34" s="78"/>
      <c r="H34" s="79"/>
      <c r="I34" s="79"/>
      <c r="J34" s="140" t="s">
        <v>37</v>
      </c>
      <c r="K34" s="141"/>
      <c r="L34" s="80">
        <f>SUM(L24:L33)</f>
        <v>0</v>
      </c>
    </row>
    <row r="35" spans="1:12" ht="12.75">
      <c r="A35" s="6"/>
      <c r="B35" s="6"/>
      <c r="C35" s="6"/>
      <c r="D35" s="9"/>
      <c r="E35" s="9"/>
      <c r="F35" s="9"/>
      <c r="G35" s="9"/>
      <c r="H35" s="9"/>
      <c r="I35" s="9"/>
      <c r="J35" s="22"/>
      <c r="K35" s="22"/>
      <c r="L35" s="23"/>
    </row>
    <row r="36" spans="2:3" ht="12">
      <c r="B36" s="8"/>
      <c r="C36" s="24"/>
    </row>
    <row r="41" ht="12">
      <c r="D41" s="8"/>
    </row>
    <row r="42" ht="12">
      <c r="D42" s="8"/>
    </row>
    <row r="43" ht="12">
      <c r="D43" s="8"/>
    </row>
    <row r="46" spans="4:6" ht="12">
      <c r="D46" s="8"/>
      <c r="F46" s="25"/>
    </row>
    <row r="47" spans="4:6" ht="12">
      <c r="D47" s="8"/>
      <c r="F47" s="25"/>
    </row>
    <row r="48" spans="4:6" ht="12">
      <c r="D48" s="8"/>
      <c r="F48" s="25"/>
    </row>
    <row r="49" spans="4:6" ht="12">
      <c r="D49" s="8"/>
      <c r="F49" s="25"/>
    </row>
    <row r="50" spans="4:6" ht="12">
      <c r="D50" s="8"/>
      <c r="F50" s="25"/>
    </row>
    <row r="51" spans="4:6" ht="12">
      <c r="D51" s="8"/>
      <c r="F51" s="25"/>
    </row>
    <row r="52" spans="4:6" ht="12">
      <c r="D52" s="8"/>
      <c r="F52" s="25"/>
    </row>
    <row r="53" spans="4:6" ht="12">
      <c r="D53" s="8"/>
      <c r="F53" s="25"/>
    </row>
    <row r="54" spans="4:6" ht="12">
      <c r="D54" s="8"/>
      <c r="F54" s="25"/>
    </row>
    <row r="56" ht="12">
      <c r="D56" s="8"/>
    </row>
    <row r="57" ht="12">
      <c r="D57" s="8"/>
    </row>
  </sheetData>
  <sheetProtection password="CD0A" sheet="1" objects="1" scenarios="1" selectLockedCells="1"/>
  <mergeCells count="17">
    <mergeCell ref="C6:L6"/>
    <mergeCell ref="C8:L8"/>
    <mergeCell ref="E9:I9"/>
    <mergeCell ref="E10:I10"/>
    <mergeCell ref="A22:A23"/>
    <mergeCell ref="B22:C23"/>
    <mergeCell ref="I11:K11"/>
    <mergeCell ref="N27:N30"/>
    <mergeCell ref="C2:L2"/>
    <mergeCell ref="C3:L3"/>
    <mergeCell ref="C4:L4"/>
    <mergeCell ref="C5:L5"/>
    <mergeCell ref="M22:M23"/>
    <mergeCell ref="I13:J13"/>
    <mergeCell ref="I14:J14"/>
    <mergeCell ref="I12:J12"/>
    <mergeCell ref="J34:K34"/>
  </mergeCells>
  <printOptions/>
  <pageMargins left="0.44" right="0.23" top="0.63" bottom="0.34" header="0.25" footer="0.21"/>
  <pageSetup fitToHeight="1" fitToWidth="1" horizontalDpi="300" verticalDpi="300" orientation="landscape" scale="75" r:id="rId2"/>
  <headerFooter alignWithMargins="0">
    <oddHeader>&amp;C&amp;K02-049Daily C-T Value Worksheet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Brian_Chitti</dc:creator>
  <cp:keywords/>
  <dc:description/>
  <cp:lastModifiedBy>elizabeth.danks</cp:lastModifiedBy>
  <cp:lastPrinted>2021-05-20T15:53:00Z</cp:lastPrinted>
  <dcterms:created xsi:type="dcterms:W3CDTF">2009-06-16T18:05:36Z</dcterms:created>
  <dcterms:modified xsi:type="dcterms:W3CDTF">2021-06-11T18:12:35Z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 Name">
    <vt:lpwstr/>
  </property>
  <property fmtid="{D5CDD505-2E9C-101B-9397-08002B2CF9AE}" pid="3" name="Program">
    <vt:lpwstr/>
  </property>
  <property fmtid="{D5CDD505-2E9C-101B-9397-08002B2CF9AE}" pid="4" name="DEP-Division">
    <vt:lpwstr/>
  </property>
  <property fmtid="{D5CDD505-2E9C-101B-9397-08002B2CF9AE}" pid="5" name="Regulation Period">
    <vt:lpwstr/>
  </property>
  <property fmtid="{D5CDD505-2E9C-101B-9397-08002B2CF9AE}" pid="6" name="Related Regulation">
    <vt:lpwstr>, </vt:lpwstr>
  </property>
  <property fmtid="{D5CDD505-2E9C-101B-9397-08002B2CF9AE}" pid="7" name="Order0">
    <vt:lpwstr/>
  </property>
  <property fmtid="{D5CDD505-2E9C-101B-9397-08002B2CF9AE}" pid="8" name="PublishingExpirationDate">
    <vt:lpwstr/>
  </property>
  <property fmtid="{D5CDD505-2E9C-101B-9397-08002B2CF9AE}" pid="9" name="Ext">
    <vt:lpwstr>PDF</vt:lpwstr>
  </property>
  <property fmtid="{D5CDD505-2E9C-101B-9397-08002B2CF9AE}" pid="10" name="Description0">
    <vt:lpwstr/>
  </property>
  <property fmtid="{D5CDD505-2E9C-101B-9397-08002B2CF9AE}" pid="11" name="Category">
    <vt:lpwstr/>
  </property>
  <property fmtid="{D5CDD505-2E9C-101B-9397-08002B2CF9AE}" pid="12" name="Division">
    <vt:lpwstr/>
  </property>
  <property fmtid="{D5CDD505-2E9C-101B-9397-08002B2CF9AE}" pid="13" name="PublishingStartDate">
    <vt:lpwstr/>
  </property>
</Properties>
</file>