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2.xml" ContentType="application/vnd.openxmlformats-officedocument.drawingml.char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6.xml" ContentType="application/vnd.openxmlformats-officedocument.drawingml.chart+xml"/>
  <Override PartName="/xl/worksheets/sheet5.xml" ContentType="application/vnd.openxmlformats-officedocument.spreadsheetml.worksheet+xml"/>
  <Override PartName="/xl/charts/chart5.xml" ContentType="application/vnd.openxmlformats-officedocument.drawingml.chart+xml"/>
  <Override PartName="/xl/charts/chart7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WDWB\LAB CERT\Website Documents\"/>
    </mc:Choice>
  </mc:AlternateContent>
  <workbookProtection workbookPassword="C601" lockStructure="1"/>
  <bookViews>
    <workbookView xWindow="360" yWindow="30" windowWidth="15480" windowHeight="11565" tabRatio="732"/>
  </bookViews>
  <sheets>
    <sheet name="Instructions" sheetId="1" r:id="rId1"/>
    <sheet name="Cover Sheet" sheetId="3" r:id="rId2"/>
    <sheet name="IDC_ODC" sheetId="2" r:id="rId3"/>
    <sheet name="RL" sheetId="5" r:id="rId4"/>
    <sheet name="IDC_ODC Calc" sheetId="6" r:id="rId5"/>
    <sheet name="RLS Calc (1)" sheetId="10" r:id="rId6"/>
    <sheet name="RLS Calc (2)" sheetId="12" r:id="rId7"/>
    <sheet name="RLS Calc (3)" sheetId="13" r:id="rId8"/>
    <sheet name="RLS Calc (4)" sheetId="14" r:id="rId9"/>
    <sheet name="RLS Calc (5)" sheetId="15" r:id="rId10"/>
  </sheets>
  <definedNames>
    <definedName name="_xlnm.Print_Area" localSheetId="1">'Cover Sheet'!$A$1:$J$17</definedName>
    <definedName name="_xlnm.Print_Area" localSheetId="2">IDC_ODC!$B$1:$Q$34</definedName>
  </definedNames>
  <calcPr calcId="162913"/>
</workbook>
</file>

<file path=xl/calcChain.xml><?xml version="1.0" encoding="utf-8"?>
<calcChain xmlns="http://schemas.openxmlformats.org/spreadsheetml/2006/main">
  <c r="K12" i="6" l="1"/>
  <c r="K19" i="2" s="1"/>
  <c r="E6" i="10"/>
  <c r="D6" i="6"/>
  <c r="C13" i="2" s="1"/>
  <c r="D1" i="6"/>
  <c r="N33" i="5"/>
  <c r="O33" i="2"/>
  <c r="E6" i="15"/>
  <c r="E6" i="14"/>
  <c r="E6" i="13"/>
  <c r="E6" i="12"/>
  <c r="B12" i="5"/>
  <c r="B27" i="5" s="1"/>
  <c r="C9" i="5"/>
  <c r="L12" i="6"/>
  <c r="E2" i="10"/>
  <c r="E2" i="12"/>
  <c r="I19" i="2"/>
  <c r="G19" i="2"/>
  <c r="F19" i="2"/>
  <c r="E19" i="2"/>
  <c r="C10" i="2"/>
  <c r="C11" i="2"/>
  <c r="C12" i="2"/>
  <c r="E2" i="15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E2" i="14"/>
  <c r="E2" i="13"/>
  <c r="C8" i="5"/>
  <c r="C9" i="2"/>
  <c r="U13" i="6"/>
  <c r="V13" i="6"/>
  <c r="Y13" i="6" s="1"/>
  <c r="J20" i="2" s="1"/>
  <c r="W13" i="6"/>
  <c r="E53" i="6" s="1"/>
  <c r="X13" i="6"/>
  <c r="U12" i="6"/>
  <c r="V12" i="6"/>
  <c r="W12" i="6"/>
  <c r="X12" i="6"/>
  <c r="E34" i="6" s="1"/>
  <c r="E20" i="2"/>
  <c r="E21" i="2"/>
  <c r="E22" i="2"/>
  <c r="E23" i="2"/>
  <c r="E24" i="2"/>
  <c r="E25" i="2"/>
  <c r="E26" i="2"/>
  <c r="E27" i="2"/>
  <c r="E28" i="2"/>
  <c r="E29" i="2"/>
  <c r="E30" i="2"/>
  <c r="B19" i="2"/>
  <c r="C19" i="2"/>
  <c r="D19" i="2"/>
  <c r="D21" i="2"/>
  <c r="D22" i="2"/>
  <c r="D23" i="2"/>
  <c r="D24" i="2"/>
  <c r="D25" i="2"/>
  <c r="D26" i="2"/>
  <c r="D27" i="2"/>
  <c r="D28" i="2"/>
  <c r="D29" i="2"/>
  <c r="D30" i="2"/>
  <c r="C21" i="2"/>
  <c r="C22" i="2"/>
  <c r="C23" i="2"/>
  <c r="C24" i="2"/>
  <c r="C25" i="2"/>
  <c r="C26" i="2"/>
  <c r="C27" i="2"/>
  <c r="C28" i="2"/>
  <c r="C29" i="2"/>
  <c r="C30" i="2"/>
  <c r="B21" i="2"/>
  <c r="B22" i="2"/>
  <c r="B23" i="2"/>
  <c r="B24" i="2"/>
  <c r="B25" i="2"/>
  <c r="B26" i="2"/>
  <c r="B27" i="2"/>
  <c r="B28" i="2"/>
  <c r="B29" i="2"/>
  <c r="B30" i="2"/>
  <c r="X14" i="6"/>
  <c r="X15" i="6"/>
  <c r="E94" i="6" s="1"/>
  <c r="X16" i="6"/>
  <c r="X17" i="6"/>
  <c r="X18" i="6"/>
  <c r="E154" i="6" s="1"/>
  <c r="X19" i="6"/>
  <c r="X20" i="6"/>
  <c r="E194" i="6" s="1"/>
  <c r="X21" i="6"/>
  <c r="E214" i="6"/>
  <c r="X22" i="6"/>
  <c r="X23" i="6"/>
  <c r="E254" i="6" s="1"/>
  <c r="W14" i="6"/>
  <c r="W15" i="6"/>
  <c r="E93" i="6" s="1"/>
  <c r="W16" i="6"/>
  <c r="W17" i="6"/>
  <c r="E133" i="6" s="1"/>
  <c r="W18" i="6"/>
  <c r="W19" i="6"/>
  <c r="E173" i="6" s="1"/>
  <c r="W20" i="6"/>
  <c r="E193" i="6" s="1"/>
  <c r="W21" i="6"/>
  <c r="E213" i="6" s="1"/>
  <c r="W22" i="6"/>
  <c r="W23" i="6"/>
  <c r="E253" i="6"/>
  <c r="V14" i="6"/>
  <c r="V15" i="6"/>
  <c r="E92" i="6" s="1"/>
  <c r="V16" i="6"/>
  <c r="V17" i="6"/>
  <c r="E132" i="6" s="1"/>
  <c r="V18" i="6"/>
  <c r="E152" i="6" s="1"/>
  <c r="V19" i="6"/>
  <c r="E172" i="6" s="1"/>
  <c r="V20" i="6"/>
  <c r="E192" i="6" s="1"/>
  <c r="V21" i="6"/>
  <c r="E212" i="6" s="1"/>
  <c r="V22" i="6"/>
  <c r="E232" i="6" s="1"/>
  <c r="V23" i="6"/>
  <c r="E252" i="6" s="1"/>
  <c r="U14" i="6"/>
  <c r="Y14" i="6" s="1"/>
  <c r="J21" i="2" s="1"/>
  <c r="U15" i="6"/>
  <c r="E91" i="6" s="1"/>
  <c r="U16" i="6"/>
  <c r="Y16" i="6" s="1"/>
  <c r="J23" i="2" s="1"/>
  <c r="U17" i="6"/>
  <c r="E131" i="6" s="1"/>
  <c r="U18" i="6"/>
  <c r="E151" i="6" s="1"/>
  <c r="U19" i="6"/>
  <c r="Y19" i="6" s="1"/>
  <c r="J26" i="2" s="1"/>
  <c r="U20" i="6"/>
  <c r="Y20" i="6" s="1"/>
  <c r="J27" i="2" s="1"/>
  <c r="U21" i="6"/>
  <c r="U22" i="6"/>
  <c r="Y22" i="6" s="1"/>
  <c r="J29" i="2" s="1"/>
  <c r="U23" i="6"/>
  <c r="Y23" i="6"/>
  <c r="J30" i="2" s="1"/>
  <c r="T13" i="6"/>
  <c r="Q20" i="2" s="1"/>
  <c r="T14" i="6"/>
  <c r="D74" i="6" s="1"/>
  <c r="T15" i="6"/>
  <c r="Q22" i="2" s="1"/>
  <c r="T16" i="6"/>
  <c r="D114" i="6" s="1"/>
  <c r="T17" i="6"/>
  <c r="Q24" i="2" s="1"/>
  <c r="T18" i="6"/>
  <c r="D154" i="6" s="1"/>
  <c r="T19" i="6"/>
  <c r="Q26" i="2" s="1"/>
  <c r="T20" i="6"/>
  <c r="D191" i="6" s="1"/>
  <c r="T21" i="6"/>
  <c r="Q28" i="2" s="1"/>
  <c r="T22" i="6"/>
  <c r="D231" i="6" s="1"/>
  <c r="T23" i="6"/>
  <c r="Q30" i="2" s="1"/>
  <c r="S13" i="6"/>
  <c r="P20" i="2" s="1"/>
  <c r="S14" i="6"/>
  <c r="P21" i="2" s="1"/>
  <c r="S15" i="6"/>
  <c r="C91" i="6" s="1"/>
  <c r="S16" i="6"/>
  <c r="P23" i="2" s="1"/>
  <c r="S17" i="6"/>
  <c r="P24" i="2" s="1"/>
  <c r="S18" i="6"/>
  <c r="P25" i="2" s="1"/>
  <c r="S19" i="6"/>
  <c r="C173" i="6" s="1"/>
  <c r="S20" i="6"/>
  <c r="P27" i="2" s="1"/>
  <c r="S21" i="6"/>
  <c r="C211" i="6" s="1"/>
  <c r="S22" i="6"/>
  <c r="P29" i="2" s="1"/>
  <c r="S23" i="6"/>
  <c r="C251" i="6" s="1"/>
  <c r="M12" i="6"/>
  <c r="M19" i="2" s="1"/>
  <c r="N12" i="6"/>
  <c r="J43" i="15"/>
  <c r="J31" i="5" s="1"/>
  <c r="I15" i="15"/>
  <c r="I16" i="15"/>
  <c r="I17" i="15"/>
  <c r="I18" i="15"/>
  <c r="I19" i="15"/>
  <c r="K15" i="15"/>
  <c r="K16" i="15"/>
  <c r="K17" i="15"/>
  <c r="K18" i="15"/>
  <c r="K19" i="15"/>
  <c r="H15" i="15"/>
  <c r="H16" i="15"/>
  <c r="H17" i="15"/>
  <c r="H18" i="15"/>
  <c r="H19" i="15"/>
  <c r="J15" i="15"/>
  <c r="J25" i="15" s="1"/>
  <c r="J16" i="15"/>
  <c r="J17" i="15"/>
  <c r="J18" i="15"/>
  <c r="J19" i="15"/>
  <c r="H29" i="15"/>
  <c r="J33" i="15"/>
  <c r="J43" i="14"/>
  <c r="J30" i="5" s="1"/>
  <c r="I15" i="14"/>
  <c r="I16" i="14"/>
  <c r="I17" i="14"/>
  <c r="I18" i="14"/>
  <c r="I19" i="14"/>
  <c r="I21" i="14"/>
  <c r="K15" i="14"/>
  <c r="K16" i="14"/>
  <c r="K17" i="14"/>
  <c r="K18" i="14"/>
  <c r="K19" i="14"/>
  <c r="H15" i="14"/>
  <c r="H16" i="14"/>
  <c r="H17" i="14"/>
  <c r="H18" i="14"/>
  <c r="H19" i="14"/>
  <c r="J15" i="14"/>
  <c r="J16" i="14"/>
  <c r="J17" i="14"/>
  <c r="J18" i="14"/>
  <c r="J19" i="14"/>
  <c r="J21" i="14"/>
  <c r="H29" i="14"/>
  <c r="J33" i="14" s="1"/>
  <c r="J43" i="13"/>
  <c r="J29" i="5" s="1"/>
  <c r="I15" i="13"/>
  <c r="I25" i="13" s="1"/>
  <c r="I16" i="13"/>
  <c r="I17" i="13"/>
  <c r="I18" i="13"/>
  <c r="I19" i="13"/>
  <c r="K15" i="13"/>
  <c r="K16" i="13"/>
  <c r="K17" i="13"/>
  <c r="K18" i="13"/>
  <c r="K19" i="13"/>
  <c r="H15" i="13"/>
  <c r="H16" i="13"/>
  <c r="H17" i="13"/>
  <c r="H18" i="13"/>
  <c r="H19" i="13"/>
  <c r="J15" i="13"/>
  <c r="J16" i="13"/>
  <c r="J17" i="13"/>
  <c r="J18" i="13"/>
  <c r="J19" i="13"/>
  <c r="H29" i="13"/>
  <c r="J33" i="13" s="1"/>
  <c r="J43" i="12"/>
  <c r="J28" i="5" s="1"/>
  <c r="K15" i="12"/>
  <c r="K16" i="12"/>
  <c r="K17" i="12"/>
  <c r="K18" i="12"/>
  <c r="K19" i="12"/>
  <c r="H15" i="12"/>
  <c r="H16" i="12"/>
  <c r="H17" i="12"/>
  <c r="H18" i="12"/>
  <c r="H19" i="12"/>
  <c r="J15" i="12"/>
  <c r="J16" i="12"/>
  <c r="J17" i="12"/>
  <c r="J18" i="12"/>
  <c r="J19" i="12"/>
  <c r="I15" i="12"/>
  <c r="I16" i="12"/>
  <c r="I17" i="12"/>
  <c r="I18" i="12"/>
  <c r="I19" i="12"/>
  <c r="H29" i="12"/>
  <c r="F28" i="5" s="1"/>
  <c r="J43" i="10"/>
  <c r="J27" i="5" s="1"/>
  <c r="I15" i="10"/>
  <c r="I16" i="10"/>
  <c r="I17" i="10"/>
  <c r="I18" i="10"/>
  <c r="I19" i="10"/>
  <c r="K15" i="10"/>
  <c r="K16" i="10"/>
  <c r="K17" i="10"/>
  <c r="K18" i="10"/>
  <c r="K19" i="10"/>
  <c r="H15" i="10"/>
  <c r="H16" i="10"/>
  <c r="H17" i="10"/>
  <c r="H18" i="10"/>
  <c r="H19" i="10"/>
  <c r="J15" i="10"/>
  <c r="J16" i="10"/>
  <c r="J17" i="10"/>
  <c r="J18" i="10"/>
  <c r="J19" i="10"/>
  <c r="D31" i="5"/>
  <c r="D30" i="5"/>
  <c r="D29" i="5"/>
  <c r="D28" i="5"/>
  <c r="D27" i="5"/>
  <c r="C31" i="5"/>
  <c r="C30" i="5"/>
  <c r="C29" i="5"/>
  <c r="C28" i="5"/>
  <c r="C27" i="5"/>
  <c r="J22" i="12"/>
  <c r="I22" i="12"/>
  <c r="H29" i="10"/>
  <c r="J33" i="10" s="1"/>
  <c r="E31" i="5"/>
  <c r="E30" i="5"/>
  <c r="E29" i="5"/>
  <c r="E28" i="5"/>
  <c r="E27" i="5"/>
  <c r="B20" i="5"/>
  <c r="B31" i="5" s="1"/>
  <c r="B18" i="5"/>
  <c r="B30" i="5" s="1"/>
  <c r="B16" i="5"/>
  <c r="B29" i="5" s="1"/>
  <c r="B14" i="5"/>
  <c r="B28" i="5" s="1"/>
  <c r="P21" i="5"/>
  <c r="P20" i="5"/>
  <c r="P19" i="5"/>
  <c r="P18" i="5"/>
  <c r="P17" i="5"/>
  <c r="P16" i="5"/>
  <c r="P15" i="5"/>
  <c r="P14" i="5"/>
  <c r="O21" i="5"/>
  <c r="O20" i="5"/>
  <c r="O19" i="5"/>
  <c r="O18" i="5"/>
  <c r="O17" i="5"/>
  <c r="O16" i="5"/>
  <c r="O15" i="5"/>
  <c r="O14" i="5"/>
  <c r="N21" i="5"/>
  <c r="N20" i="5"/>
  <c r="N19" i="5"/>
  <c r="N18" i="5"/>
  <c r="N17" i="5"/>
  <c r="N16" i="5"/>
  <c r="N15" i="5"/>
  <c r="N14" i="5"/>
  <c r="M21" i="5"/>
  <c r="M20" i="5"/>
  <c r="M19" i="5"/>
  <c r="M18" i="5"/>
  <c r="M17" i="5"/>
  <c r="M16" i="5"/>
  <c r="M15" i="5"/>
  <c r="M14" i="5"/>
  <c r="L21" i="5"/>
  <c r="L20" i="5"/>
  <c r="L19" i="5"/>
  <c r="L18" i="5"/>
  <c r="L17" i="5"/>
  <c r="L16" i="5"/>
  <c r="L15" i="5"/>
  <c r="L14" i="5"/>
  <c r="K21" i="5"/>
  <c r="K20" i="5"/>
  <c r="K19" i="5"/>
  <c r="K18" i="5"/>
  <c r="K17" i="5"/>
  <c r="K16" i="5"/>
  <c r="K15" i="5"/>
  <c r="K14" i="5"/>
  <c r="J21" i="5"/>
  <c r="J20" i="5"/>
  <c r="J19" i="5"/>
  <c r="J18" i="5"/>
  <c r="J17" i="5"/>
  <c r="J16" i="5"/>
  <c r="J15" i="5"/>
  <c r="J14" i="5"/>
  <c r="I21" i="5"/>
  <c r="I20" i="5"/>
  <c r="I19" i="5"/>
  <c r="I18" i="5"/>
  <c r="I17" i="5"/>
  <c r="I16" i="5"/>
  <c r="I15" i="5"/>
  <c r="I14" i="5"/>
  <c r="H21" i="5"/>
  <c r="H20" i="5"/>
  <c r="H19" i="5"/>
  <c r="H18" i="5"/>
  <c r="H17" i="5"/>
  <c r="H16" i="5"/>
  <c r="H15" i="5"/>
  <c r="H14" i="5"/>
  <c r="G21" i="5"/>
  <c r="G20" i="5"/>
  <c r="G19" i="5"/>
  <c r="G18" i="5"/>
  <c r="G17" i="5"/>
  <c r="G16" i="5"/>
  <c r="G14" i="5"/>
  <c r="P13" i="5"/>
  <c r="O13" i="5"/>
  <c r="N13" i="5"/>
  <c r="M13" i="5"/>
  <c r="L13" i="5"/>
  <c r="K13" i="5"/>
  <c r="J13" i="5"/>
  <c r="I13" i="5"/>
  <c r="H13" i="5"/>
  <c r="G13" i="5"/>
  <c r="P12" i="5"/>
  <c r="O12" i="5"/>
  <c r="N12" i="5"/>
  <c r="M12" i="5"/>
  <c r="L12" i="5"/>
  <c r="K12" i="5"/>
  <c r="J12" i="5"/>
  <c r="I12" i="5"/>
  <c r="H12" i="5"/>
  <c r="G12" i="5"/>
  <c r="E20" i="5"/>
  <c r="D20" i="5"/>
  <c r="C20" i="5"/>
  <c r="E18" i="5"/>
  <c r="D18" i="5"/>
  <c r="C18" i="5"/>
  <c r="E16" i="5"/>
  <c r="D16" i="5"/>
  <c r="C16" i="5"/>
  <c r="E14" i="5"/>
  <c r="D14" i="5"/>
  <c r="C14" i="5"/>
  <c r="I12" i="15"/>
  <c r="L15" i="15"/>
  <c r="L16" i="15"/>
  <c r="L17" i="15"/>
  <c r="L18" i="15"/>
  <c r="L19" i="15"/>
  <c r="H20" i="15"/>
  <c r="I20" i="15"/>
  <c r="J20" i="15"/>
  <c r="K20" i="15"/>
  <c r="L20" i="15"/>
  <c r="H21" i="15"/>
  <c r="I21" i="15"/>
  <c r="J21" i="15"/>
  <c r="K21" i="15"/>
  <c r="L21" i="15"/>
  <c r="H22" i="15"/>
  <c r="I22" i="15"/>
  <c r="J22" i="15"/>
  <c r="K22" i="15"/>
  <c r="L22" i="15"/>
  <c r="H23" i="15"/>
  <c r="I23" i="15"/>
  <c r="J23" i="15"/>
  <c r="K23" i="15"/>
  <c r="L23" i="15"/>
  <c r="H24" i="15"/>
  <c r="I24" i="15"/>
  <c r="J24" i="15"/>
  <c r="K24" i="15"/>
  <c r="L24" i="15"/>
  <c r="I12" i="14"/>
  <c r="L15" i="14"/>
  <c r="L16" i="14"/>
  <c r="L17" i="14"/>
  <c r="L18" i="14"/>
  <c r="L19" i="14"/>
  <c r="H20" i="14"/>
  <c r="I20" i="14"/>
  <c r="J20" i="14"/>
  <c r="K20" i="14"/>
  <c r="L20" i="14"/>
  <c r="H21" i="14"/>
  <c r="K21" i="14"/>
  <c r="L21" i="14"/>
  <c r="H22" i="14"/>
  <c r="I22" i="14"/>
  <c r="J22" i="14"/>
  <c r="K22" i="14"/>
  <c r="L22" i="14"/>
  <c r="H23" i="14"/>
  <c r="I23" i="14"/>
  <c r="J23" i="14"/>
  <c r="K23" i="14"/>
  <c r="L23" i="14"/>
  <c r="H24" i="14"/>
  <c r="I24" i="14"/>
  <c r="J24" i="14"/>
  <c r="K24" i="14"/>
  <c r="L24" i="14"/>
  <c r="I12" i="13"/>
  <c r="L15" i="13"/>
  <c r="L16" i="13"/>
  <c r="L17" i="13"/>
  <c r="L18" i="13"/>
  <c r="L19" i="13"/>
  <c r="H20" i="13"/>
  <c r="I20" i="13"/>
  <c r="J20" i="13"/>
  <c r="K20" i="13"/>
  <c r="L20" i="13"/>
  <c r="H21" i="13"/>
  <c r="I21" i="13"/>
  <c r="J21" i="13"/>
  <c r="K21" i="13"/>
  <c r="L21" i="13"/>
  <c r="H22" i="13"/>
  <c r="I22" i="13"/>
  <c r="J22" i="13"/>
  <c r="K22" i="13"/>
  <c r="L22" i="13"/>
  <c r="H23" i="13"/>
  <c r="I23" i="13"/>
  <c r="J23" i="13"/>
  <c r="K23" i="13"/>
  <c r="L23" i="13"/>
  <c r="H24" i="13"/>
  <c r="I24" i="13"/>
  <c r="J24" i="13"/>
  <c r="K24" i="13"/>
  <c r="L24" i="13"/>
  <c r="I12" i="12"/>
  <c r="L15" i="12"/>
  <c r="L16" i="12"/>
  <c r="L17" i="12"/>
  <c r="L18" i="12"/>
  <c r="L19" i="12"/>
  <c r="H20" i="12"/>
  <c r="I20" i="12"/>
  <c r="J20" i="12"/>
  <c r="K20" i="12"/>
  <c r="L20" i="12"/>
  <c r="H21" i="12"/>
  <c r="I21" i="12"/>
  <c r="J21" i="12"/>
  <c r="K21" i="12"/>
  <c r="L21" i="12"/>
  <c r="H22" i="12"/>
  <c r="K22" i="12"/>
  <c r="L22" i="12"/>
  <c r="H23" i="12"/>
  <c r="I23" i="12"/>
  <c r="J23" i="12"/>
  <c r="K23" i="12"/>
  <c r="L23" i="12"/>
  <c r="H24" i="12"/>
  <c r="I24" i="12"/>
  <c r="J24" i="12"/>
  <c r="K24" i="12"/>
  <c r="L24" i="12"/>
  <c r="J20" i="10"/>
  <c r="J21" i="10"/>
  <c r="J22" i="10"/>
  <c r="J23" i="10"/>
  <c r="J24" i="10"/>
  <c r="H20" i="10"/>
  <c r="H21" i="10"/>
  <c r="H22" i="10"/>
  <c r="H23" i="10"/>
  <c r="H24" i="10"/>
  <c r="I20" i="10"/>
  <c r="I21" i="10"/>
  <c r="I22" i="10"/>
  <c r="I23" i="10"/>
  <c r="I24" i="10"/>
  <c r="K20" i="10"/>
  <c r="K21" i="10"/>
  <c r="K22" i="10"/>
  <c r="K23" i="10"/>
  <c r="K24" i="10"/>
  <c r="E12" i="5"/>
  <c r="D12" i="5"/>
  <c r="C12" i="5"/>
  <c r="L15" i="10"/>
  <c r="L16" i="10"/>
  <c r="L17" i="10"/>
  <c r="L18" i="10"/>
  <c r="L19" i="10"/>
  <c r="L20" i="10"/>
  <c r="L21" i="10"/>
  <c r="L22" i="10"/>
  <c r="L23" i="10"/>
  <c r="L24" i="10"/>
  <c r="I12" i="10"/>
  <c r="B248" i="6"/>
  <c r="E234" i="6"/>
  <c r="E233" i="6"/>
  <c r="K13" i="6"/>
  <c r="K20" i="2" s="1"/>
  <c r="L13" i="6"/>
  <c r="L20" i="2" s="1"/>
  <c r="M13" i="6"/>
  <c r="M20" i="2" s="1"/>
  <c r="N13" i="6"/>
  <c r="N20" i="2" s="1"/>
  <c r="K14" i="6"/>
  <c r="K21" i="2" s="1"/>
  <c r="L14" i="6"/>
  <c r="L21" i="2" s="1"/>
  <c r="M14" i="6"/>
  <c r="M21" i="2" s="1"/>
  <c r="N14" i="6"/>
  <c r="N21" i="2" s="1"/>
  <c r="K15" i="6"/>
  <c r="L15" i="6"/>
  <c r="L22" i="2" s="1"/>
  <c r="M15" i="6"/>
  <c r="M22" i="2" s="1"/>
  <c r="N15" i="6"/>
  <c r="N22" i="2" s="1"/>
  <c r="K16" i="6"/>
  <c r="L16" i="6"/>
  <c r="M16" i="6"/>
  <c r="M23" i="2" s="1"/>
  <c r="N16" i="6"/>
  <c r="N23" i="2" s="1"/>
  <c r="K17" i="6"/>
  <c r="K24" i="2" s="1"/>
  <c r="L17" i="6"/>
  <c r="L24" i="2" s="1"/>
  <c r="M17" i="6"/>
  <c r="M24" i="2"/>
  <c r="N17" i="6"/>
  <c r="N24" i="2" s="1"/>
  <c r="K18" i="6"/>
  <c r="O18" i="6" s="1"/>
  <c r="Q18" i="6" s="1"/>
  <c r="O25" i="2" s="1"/>
  <c r="L18" i="6"/>
  <c r="L25" i="2" s="1"/>
  <c r="M18" i="6"/>
  <c r="M25" i="2" s="1"/>
  <c r="N18" i="6"/>
  <c r="N25" i="2"/>
  <c r="K19" i="6"/>
  <c r="K26" i="2" s="1"/>
  <c r="L19" i="6"/>
  <c r="L26" i="2" s="1"/>
  <c r="M19" i="6"/>
  <c r="M26" i="2" s="1"/>
  <c r="N19" i="6"/>
  <c r="N26" i="2"/>
  <c r="K20" i="6"/>
  <c r="L20" i="6"/>
  <c r="L27" i="2" s="1"/>
  <c r="M20" i="6"/>
  <c r="N20" i="6"/>
  <c r="N27" i="2" s="1"/>
  <c r="K21" i="6"/>
  <c r="K28" i="2"/>
  <c r="L21" i="6"/>
  <c r="L28" i="2" s="1"/>
  <c r="M21" i="6"/>
  <c r="M28" i="2" s="1"/>
  <c r="N21" i="6"/>
  <c r="N28" i="2" s="1"/>
  <c r="K22" i="6"/>
  <c r="K29" i="2"/>
  <c r="L22" i="6"/>
  <c r="L29" i="2" s="1"/>
  <c r="M22" i="6"/>
  <c r="M29" i="2" s="1"/>
  <c r="N22" i="6"/>
  <c r="N29" i="2" s="1"/>
  <c r="K23" i="6"/>
  <c r="K30" i="2"/>
  <c r="L23" i="6"/>
  <c r="L30" i="2" s="1"/>
  <c r="M23" i="6"/>
  <c r="O23" i="6" s="1"/>
  <c r="Q23" i="6" s="1"/>
  <c r="O30" i="2" s="1"/>
  <c r="N23" i="6"/>
  <c r="N30" i="2" s="1"/>
  <c r="N19" i="2"/>
  <c r="C74" i="6"/>
  <c r="E71" i="6"/>
  <c r="E73" i="6"/>
  <c r="E74" i="6"/>
  <c r="D94" i="6"/>
  <c r="D93" i="6"/>
  <c r="C113" i="6"/>
  <c r="E111" i="6"/>
  <c r="E113" i="6"/>
  <c r="E114" i="6"/>
  <c r="C153" i="6"/>
  <c r="E153" i="6"/>
  <c r="D172" i="6"/>
  <c r="C191" i="6"/>
  <c r="D213" i="6"/>
  <c r="D254" i="6"/>
  <c r="E251" i="6"/>
  <c r="K23" i="2"/>
  <c r="B20" i="2"/>
  <c r="C20" i="2"/>
  <c r="D20" i="2"/>
  <c r="E31" i="6"/>
  <c r="B228" i="6"/>
  <c r="B208" i="6"/>
  <c r="B188" i="6"/>
  <c r="B168" i="6"/>
  <c r="B148" i="6"/>
  <c r="B128" i="6"/>
  <c r="D113" i="6"/>
  <c r="B108" i="6"/>
  <c r="B88" i="6"/>
  <c r="B68" i="6"/>
  <c r="B48" i="6"/>
  <c r="T12" i="6"/>
  <c r="D34" i="6" s="1"/>
  <c r="B28" i="6"/>
  <c r="E174" i="6"/>
  <c r="D171" i="6"/>
  <c r="E134" i="6"/>
  <c r="D133" i="6"/>
  <c r="E112" i="6"/>
  <c r="D91" i="6"/>
  <c r="E72" i="6"/>
  <c r="E54" i="6"/>
  <c r="D53" i="6"/>
  <c r="S12" i="6"/>
  <c r="P19" i="2" s="1"/>
  <c r="E51" i="6"/>
  <c r="E211" i="6"/>
  <c r="D51" i="6"/>
  <c r="D52" i="6"/>
  <c r="D174" i="6"/>
  <c r="C194" i="6"/>
  <c r="D233" i="6"/>
  <c r="D253" i="6"/>
  <c r="C71" i="6"/>
  <c r="D131" i="6"/>
  <c r="C234" i="6"/>
  <c r="C72" i="6"/>
  <c r="M30" i="2"/>
  <c r="D251" i="6"/>
  <c r="E52" i="6"/>
  <c r="C232" i="6"/>
  <c r="C192" i="6"/>
  <c r="L23" i="2"/>
  <c r="C73" i="6"/>
  <c r="F29" i="5"/>
  <c r="F31" i="5"/>
  <c r="C111" i="6"/>
  <c r="C112" i="6"/>
  <c r="C152" i="6"/>
  <c r="C151" i="6"/>
  <c r="C193" i="6"/>
  <c r="D211" i="6"/>
  <c r="D214" i="6"/>
  <c r="E33" i="6"/>
  <c r="K27" i="2"/>
  <c r="C32" i="6"/>
  <c r="D152" i="6"/>
  <c r="M27" i="2"/>
  <c r="K22" i="2"/>
  <c r="D192" i="6"/>
  <c r="C214" i="6"/>
  <c r="D111" i="6"/>
  <c r="H25" i="14"/>
  <c r="I25" i="10"/>
  <c r="C33" i="6"/>
  <c r="L25" i="14" l="1"/>
  <c r="J25" i="10"/>
  <c r="K25" i="10"/>
  <c r="H25" i="12"/>
  <c r="K25" i="12"/>
  <c r="H25" i="13"/>
  <c r="K25" i="15"/>
  <c r="I25" i="15"/>
  <c r="Q19" i="2"/>
  <c r="O15" i="6"/>
  <c r="Q15" i="6" s="1"/>
  <c r="O22" i="2" s="1"/>
  <c r="D234" i="6"/>
  <c r="C53" i="6"/>
  <c r="O21" i="6"/>
  <c r="Q21" i="6" s="1"/>
  <c r="O28" i="2" s="1"/>
  <c r="O19" i="6"/>
  <c r="Q19" i="6" s="1"/>
  <c r="O26" i="2" s="1"/>
  <c r="C94" i="6"/>
  <c r="C172" i="6"/>
  <c r="D153" i="6"/>
  <c r="E171" i="6"/>
  <c r="D72" i="6"/>
  <c r="D232" i="6"/>
  <c r="K25" i="2"/>
  <c r="O20" i="6"/>
  <c r="Q20" i="6" s="1"/>
  <c r="O27" i="2" s="1"/>
  <c r="E231" i="6"/>
  <c r="L25" i="10"/>
  <c r="L25" i="13"/>
  <c r="L25" i="15"/>
  <c r="H25" i="10"/>
  <c r="J25" i="13"/>
  <c r="K25" i="13"/>
  <c r="J25" i="14"/>
  <c r="K25" i="14"/>
  <c r="I25" i="14"/>
  <c r="H25" i="15"/>
  <c r="Y21" i="6"/>
  <c r="J28" i="2" s="1"/>
  <c r="Y12" i="6"/>
  <c r="J19" i="2" s="1"/>
  <c r="E32" i="6"/>
  <c r="D33" i="6"/>
  <c r="D31" i="6"/>
  <c r="O12" i="6"/>
  <c r="Q12" i="6" s="1"/>
  <c r="O19" i="2" s="1"/>
  <c r="L19" i="2"/>
  <c r="D32" i="6"/>
  <c r="C34" i="6"/>
  <c r="H27" i="15"/>
  <c r="H28" i="15"/>
  <c r="H27" i="14"/>
  <c r="F30" i="5"/>
  <c r="H27" i="13"/>
  <c r="J25" i="12"/>
  <c r="L25" i="12"/>
  <c r="I25" i="12"/>
  <c r="H27" i="10"/>
  <c r="F27" i="5"/>
  <c r="C254" i="6"/>
  <c r="O16" i="6"/>
  <c r="Q16" i="6" s="1"/>
  <c r="O23" i="2" s="1"/>
  <c r="D193" i="6"/>
  <c r="D151" i="6"/>
  <c r="C212" i="6"/>
  <c r="C213" i="6"/>
  <c r="P28" i="2"/>
  <c r="O13" i="6"/>
  <c r="Q13" i="6" s="1"/>
  <c r="O20" i="2" s="1"/>
  <c r="C134" i="6"/>
  <c r="C174" i="6"/>
  <c r="C252" i="6"/>
  <c r="C253" i="6"/>
  <c r="C52" i="6"/>
  <c r="P30" i="2"/>
  <c r="P26" i="2"/>
  <c r="C133" i="6"/>
  <c r="P22" i="2"/>
  <c r="C51" i="6"/>
  <c r="Q29" i="2"/>
  <c r="Q27" i="2"/>
  <c r="Q25" i="2"/>
  <c r="Q23" i="2"/>
  <c r="Q21" i="2"/>
  <c r="Y18" i="6"/>
  <c r="J25" i="2" s="1"/>
  <c r="Y15" i="6"/>
  <c r="J22" i="2" s="1"/>
  <c r="O14" i="6"/>
  <c r="Q14" i="6" s="1"/>
  <c r="O21" i="2" s="1"/>
  <c r="O22" i="6"/>
  <c r="Q22" i="6" s="1"/>
  <c r="O29" i="2" s="1"/>
  <c r="D112" i="6"/>
  <c r="C132" i="6"/>
  <c r="C131" i="6"/>
  <c r="C54" i="6"/>
  <c r="D71" i="6"/>
  <c r="C31" i="6"/>
  <c r="C171" i="6"/>
  <c r="D194" i="6"/>
  <c r="C93" i="6"/>
  <c r="C92" i="6"/>
  <c r="O17" i="6"/>
  <c r="Q17" i="6" s="1"/>
  <c r="O24" i="2" s="1"/>
  <c r="D73" i="6"/>
  <c r="Y17" i="6"/>
  <c r="J24" i="2" s="1"/>
  <c r="C114" i="6"/>
  <c r="D173" i="6"/>
  <c r="C154" i="6"/>
  <c r="D252" i="6"/>
  <c r="C231" i="6"/>
  <c r="D134" i="6"/>
  <c r="D212" i="6"/>
  <c r="D132" i="6"/>
  <c r="D92" i="6"/>
  <c r="C233" i="6"/>
  <c r="E191" i="6"/>
  <c r="D54" i="6"/>
  <c r="J33" i="12"/>
  <c r="H28" i="10" l="1"/>
  <c r="H28" i="14"/>
  <c r="H28" i="13"/>
  <c r="C42" i="15"/>
  <c r="C43" i="15" s="1"/>
  <c r="I31" i="5" s="1"/>
  <c r="K31" i="5" s="1"/>
  <c r="G31" i="5"/>
  <c r="L32" i="15"/>
  <c r="J32" i="15"/>
  <c r="H31" i="5"/>
  <c r="L32" i="14"/>
  <c r="G30" i="5"/>
  <c r="C42" i="14"/>
  <c r="C43" i="14" s="1"/>
  <c r="I30" i="5" s="1"/>
  <c r="K30" i="5" s="1"/>
  <c r="G29" i="5"/>
  <c r="C42" i="13"/>
  <c r="C43" i="13" s="1"/>
  <c r="I29" i="5" s="1"/>
  <c r="K29" i="5" s="1"/>
  <c r="L32" i="13"/>
  <c r="H28" i="12"/>
  <c r="H27" i="12"/>
  <c r="L32" i="10"/>
  <c r="C42" i="10"/>
  <c r="C43" i="10" s="1"/>
  <c r="I27" i="5" s="1"/>
  <c r="G27" i="5"/>
  <c r="J32" i="12"/>
  <c r="H28" i="5"/>
  <c r="J32" i="14" l="1"/>
  <c r="H30" i="5"/>
  <c r="H29" i="5"/>
  <c r="J32" i="13"/>
  <c r="H27" i="5"/>
  <c r="J32" i="10"/>
  <c r="C42" i="12"/>
  <c r="C43" i="12" s="1"/>
  <c r="I28" i="5" s="1"/>
  <c r="K28" i="5" s="1"/>
  <c r="L32" i="12"/>
  <c r="G28" i="5"/>
  <c r="K27" i="5"/>
  <c r="G24" i="5"/>
</calcChain>
</file>

<file path=xl/sharedStrings.xml><?xml version="1.0" encoding="utf-8"?>
<sst xmlns="http://schemas.openxmlformats.org/spreadsheetml/2006/main" count="588" uniqueCount="177">
  <si>
    <t>Laboratory Name:</t>
  </si>
  <si>
    <t>Program:</t>
  </si>
  <si>
    <t>Address:</t>
  </si>
  <si>
    <t>KPDES Permit Numbers:</t>
  </si>
  <si>
    <t>DNR Permit Numbers:</t>
  </si>
  <si>
    <t>Contact Name:</t>
  </si>
  <si>
    <t>Contact Phone:</t>
  </si>
  <si>
    <t>Contact Fax:</t>
  </si>
  <si>
    <t>Contact Email:</t>
  </si>
  <si>
    <t>City, State, Zip Code:</t>
  </si>
  <si>
    <t>General Information</t>
  </si>
  <si>
    <t>Permit Information</t>
  </si>
  <si>
    <t>IDC/ODC Results</t>
  </si>
  <si>
    <t>Analysis Date:</t>
  </si>
  <si>
    <t>Analyst:</t>
  </si>
  <si>
    <t>Method No.</t>
  </si>
  <si>
    <t>Contaminant</t>
  </si>
  <si>
    <t>RRL1</t>
  </si>
  <si>
    <t>Units</t>
  </si>
  <si>
    <t>Spike Conc</t>
  </si>
  <si>
    <t>#1</t>
  </si>
  <si>
    <t>#2</t>
  </si>
  <si>
    <t>#3</t>
  </si>
  <si>
    <t>#4</t>
  </si>
  <si>
    <t>Mean</t>
  </si>
  <si>
    <t>% Rec</t>
  </si>
  <si>
    <t>%RSD</t>
  </si>
  <si>
    <r>
      <t>RRL</t>
    </r>
    <r>
      <rPr>
        <b/>
        <vertAlign val="superscript"/>
        <sz val="12"/>
        <color indexed="8"/>
        <rFont val="Calibri"/>
        <family val="2"/>
      </rPr>
      <t>1</t>
    </r>
  </si>
  <si>
    <r>
      <t>% Rec</t>
    </r>
    <r>
      <rPr>
        <b/>
        <vertAlign val="superscript"/>
        <sz val="12"/>
        <color indexed="8"/>
        <rFont val="Calibri"/>
        <family val="2"/>
      </rPr>
      <t>2</t>
    </r>
  </si>
  <si>
    <t>1.  RRL = Required Reporting Limit</t>
  </si>
  <si>
    <t>2. % Rec = Percent Recovery [(known / expected)*100%]</t>
  </si>
  <si>
    <t>#5</t>
  </si>
  <si>
    <t>#6</t>
  </si>
  <si>
    <t>#7</t>
  </si>
  <si>
    <t>ICAL with Reporting Limit Standard</t>
  </si>
  <si>
    <t>Date of Analysis</t>
  </si>
  <si>
    <t>Graph Axis</t>
  </si>
  <si>
    <t>#8</t>
  </si>
  <si>
    <t>Concentration (x)</t>
  </si>
  <si>
    <t>Instr. Response (y)</t>
  </si>
  <si>
    <t>ICAL Statistics</t>
  </si>
  <si>
    <t>Number of Points</t>
  </si>
  <si>
    <t>Correlation Coefficient (R2)</t>
  </si>
  <si>
    <t>Y – intercept</t>
  </si>
  <si>
    <t>Slope (m)</t>
  </si>
  <si>
    <t>Reporting Limit Standard (RLS)</t>
  </si>
  <si>
    <t>RRL = Required Reporting Limit</t>
  </si>
  <si>
    <t>Analysis Information</t>
  </si>
  <si>
    <t>Instrumentation:</t>
  </si>
  <si>
    <t>Kentucky Division of Water</t>
  </si>
  <si>
    <t>Instructions for Demonstration of Capability (DOC) Worksheets</t>
  </si>
  <si>
    <t>The procedure document outlines the necessary steps to achieve an accepted DOC.</t>
  </si>
  <si>
    <t>Please complete the cover sheet to include the individual method number for this DOC.</t>
  </si>
  <si>
    <t>For parameter groups that include multiple contaminants, e.g., metals, one DOC may be submitted for the method, e.g., EPA method 200.8.</t>
  </si>
  <si>
    <t>If a test procedure is not applicable to a parameter, please indicate as such on the appropriate worksheet.</t>
  </si>
  <si>
    <t>Analyst Name:</t>
  </si>
  <si>
    <t>Matrix:</t>
  </si>
  <si>
    <t>Initial Demonstration of Capability / On-going Demonstration of Capability</t>
  </si>
  <si>
    <t>Concentration Determined by Analysis</t>
  </si>
  <si>
    <t>Percent Recovery</t>
  </si>
  <si>
    <t>Recovery SD</t>
  </si>
  <si>
    <t>Accuracy Criteria (+/- 20% of the average)</t>
  </si>
  <si>
    <t>IDC#1</t>
  </si>
  <si>
    <t>IDC#2</t>
  </si>
  <si>
    <t>IDC#3</t>
  </si>
  <si>
    <t>IDC#4</t>
  </si>
  <si>
    <t>Average</t>
  </si>
  <si>
    <t xml:space="preserve"> -20% Limit</t>
  </si>
  <si>
    <t xml:space="preserve"> +20% Limit</t>
  </si>
  <si>
    <t xml:space="preserve"> IDC/ODC Summary</t>
  </si>
  <si>
    <t>Analysis</t>
  </si>
  <si>
    <t>Analysis Date</t>
  </si>
  <si>
    <t>Analyst</t>
  </si>
  <si>
    <t>#</t>
  </si>
  <si>
    <t>Min</t>
  </si>
  <si>
    <t>Max</t>
  </si>
  <si>
    <t>Value</t>
  </si>
  <si>
    <t xml:space="preserve"> IDC / ODC Data Summary</t>
  </si>
  <si>
    <t xml:space="preserve">RRL </t>
  </si>
  <si>
    <t>Conc</t>
  </si>
  <si>
    <t>IDC / ODC Data Summary</t>
  </si>
  <si>
    <t>Cal #</t>
  </si>
  <si>
    <t>Conc (x)</t>
  </si>
  <si>
    <t>Resp (y)</t>
  </si>
  <si>
    <t xml:space="preserve">for n = </t>
  </si>
  <si>
    <t>Calculate Linear Regression</t>
  </si>
  <si>
    <t>Statistics for Regression Analysis</t>
  </si>
  <si>
    <t>for n =</t>
  </si>
  <si>
    <t>xy</t>
  </si>
  <si>
    <t>x</t>
  </si>
  <si>
    <t>y</t>
  </si>
  <si>
    <t>∑=</t>
  </si>
  <si>
    <t>m=</t>
  </si>
  <si>
    <t xml:space="preserve">y </t>
  </si>
  <si>
    <t>=</t>
  </si>
  <si>
    <t>mx</t>
  </si>
  <si>
    <t>+</t>
  </si>
  <si>
    <t>b</t>
  </si>
  <si>
    <t>Calculate Reporting Limit Standard</t>
  </si>
  <si>
    <t xml:space="preserve">Expected Value = </t>
  </si>
  <si>
    <t>Resp(y)=</t>
  </si>
  <si>
    <t>Calc(x)=</t>
  </si>
  <si>
    <t>%Rec=</t>
  </si>
  <si>
    <t xml:space="preserve">   (Enter instrument response)</t>
  </si>
  <si>
    <t xml:space="preserve">   (Calculated value x= (y-b)/m)</t>
  </si>
  <si>
    <t xml:space="preserve">   (Percent Recovery of RLS as unknown)</t>
  </si>
  <si>
    <r>
      <t>x</t>
    </r>
    <r>
      <rPr>
        <vertAlign val="superscript"/>
        <sz val="11"/>
        <color indexed="8"/>
        <rFont val="Calibri"/>
        <family val="2"/>
      </rPr>
      <t>2</t>
    </r>
  </si>
  <si>
    <r>
      <t>y</t>
    </r>
    <r>
      <rPr>
        <vertAlign val="superscript"/>
        <sz val="11"/>
        <color indexed="8"/>
        <rFont val="Calibri"/>
        <family val="2"/>
      </rPr>
      <t>2</t>
    </r>
  </si>
  <si>
    <r>
      <t>r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=</t>
    </r>
  </si>
  <si>
    <r>
      <t>r</t>
    </r>
    <r>
      <rPr>
        <b/>
        <vertAlign val="superscript"/>
        <sz val="11"/>
        <color indexed="8"/>
        <rFont val="Calibri"/>
        <family val="2"/>
      </rPr>
      <t>2</t>
    </r>
  </si>
  <si>
    <t>Contaminant:</t>
  </si>
  <si>
    <t>RRL:</t>
  </si>
  <si>
    <t>Units:</t>
  </si>
  <si>
    <t>Acceptable? (according to QAP)</t>
  </si>
  <si>
    <t>#9</t>
  </si>
  <si>
    <t>#10</t>
  </si>
  <si>
    <t>Result=</t>
  </si>
  <si>
    <t xml:space="preserve">   (Enter instrument result)</t>
  </si>
  <si>
    <t xml:space="preserve"> </t>
  </si>
  <si>
    <t>If the data is unaccpetable, some numbers in the calculated cells will turn red.</t>
  </si>
  <si>
    <t>If the numbers turn red, the data is not acceptable and should be repeated.</t>
  </si>
  <si>
    <t>IDC_ODC Calc Instructions</t>
  </si>
  <si>
    <t xml:space="preserve">All IDC/ODC points must be within 20% of the mean. </t>
  </si>
  <si>
    <t>The % RSD must be less than 15%. If it is not, the %RSD column will show a red number.</t>
  </si>
  <si>
    <t>If any of the numbers on the spreadsheet turn red, the entire IDC/ODC study must be repeated.</t>
  </si>
  <si>
    <t>N is the number of points on the curve.</t>
  </si>
  <si>
    <t>Conc(x) is the concentration at which the curve point was ran.</t>
  </si>
  <si>
    <t>Resp(y) is the instrument response given for the curve point. This can be an absorbance, raw data, etc.</t>
  </si>
  <si>
    <t>The expected value is the concentration that the lowest point on the curve is ran as an independent standard.</t>
  </si>
  <si>
    <t>The instrument response is what is given when you run the lowest curve point as an independent standard.</t>
  </si>
  <si>
    <t>If you are using a pre-programmed curve (such as a spec), only enter data in the section that is for pre-programmed curves. Do not enter data anywhere else.</t>
  </si>
  <si>
    <t>If the results are unacceptable, the % recovery will turn red.</t>
  </si>
  <si>
    <t>The % recovery must be 70-130%.</t>
  </si>
  <si>
    <t>Scroll down the page for more calculations.</t>
  </si>
  <si>
    <t>RRL is the required reporting limit, usually set by the state.</t>
  </si>
  <si>
    <t>IDC Spike</t>
  </si>
  <si>
    <t>Graphs for each analyte entered are further down the page.</t>
  </si>
  <si>
    <t>ICAL = Initial Calibration</t>
  </si>
  <si>
    <t>Instrument ID:</t>
  </si>
  <si>
    <t>Percent Recovery (%REC) of RLS</t>
  </si>
  <si>
    <t>If you are using a pre-programmed curve, you can only calculate for one curve at a time.</t>
  </si>
  <si>
    <t>It is possible to calculate for multiple analyte curves on one RL form.</t>
  </si>
  <si>
    <t>If this is desired, use the multiple RLS Calc forms.</t>
  </si>
  <si>
    <t>Each RLS Calc form corresponds to a different line on the RL form.</t>
  </si>
  <si>
    <t>Instrument ID</t>
  </si>
  <si>
    <t>Software Version</t>
  </si>
  <si>
    <t>Lab ID#</t>
  </si>
  <si>
    <t>b=</t>
  </si>
  <si>
    <t>KENTUCKY DEPARTMENT FOR ENVIRONMENTAL PROTECTION</t>
  </si>
  <si>
    <t>DIVISION OF WATER</t>
  </si>
  <si>
    <t>200 FAIR OAKS LANE; 4TH FLOOR</t>
  </si>
  <si>
    <t>FRANKFORT, KY 40601</t>
  </si>
  <si>
    <t>For Instructions, click here</t>
  </si>
  <si>
    <t>Only fill in the cells that are blue.</t>
  </si>
  <si>
    <t>If they are not, the last columns on the spreadsheet will show red numbers indicating which points are not acceptable.</t>
  </si>
  <si>
    <t>To the left of each graph, enter the analysis date.</t>
  </si>
  <si>
    <t>Analysis Date Range:</t>
  </si>
  <si>
    <r>
      <t xml:space="preserve">For any questions related to this process, please contact Patrick Garrity at patrick.garrity@ky.gov </t>
    </r>
    <r>
      <rPr>
        <sz val="11"/>
        <rFont val="Calibri"/>
        <family val="2"/>
      </rPr>
      <t>or Kevin Stewart at kevin.stewart@ky.gov.</t>
    </r>
  </si>
  <si>
    <t>Initial/Ongoing Demonstration of Capabilities (IDC/ODC)</t>
  </si>
  <si>
    <t>Demonstration of Capability Package</t>
  </si>
  <si>
    <t>RLS Calc Instructions</t>
  </si>
  <si>
    <t>Cover Sheet</t>
  </si>
  <si>
    <t>Fill out all information requested on the cover sheet document.</t>
  </si>
  <si>
    <t>Fill out information requested on the Cover Sheet document.</t>
  </si>
  <si>
    <t>Fill out information in the worksheets labeled "Calc".  Only fill out information in cells that are blue in these sheets. The other cells are calculations.</t>
  </si>
  <si>
    <t>Make sure to fill out the Laboratory name correctly, as it is linked to all other forms.</t>
  </si>
  <si>
    <t>Be certain to complete all information on this document.</t>
  </si>
  <si>
    <t>The report forms do not need to be typed on, as all information will be generated for these documents.</t>
  </si>
  <si>
    <t>RLS Calculation for Calibration Curve (Linear Regression)</t>
  </si>
  <si>
    <t>RLS Calculation for Pre-programmed Curve (ONLY)</t>
  </si>
  <si>
    <t>Linear Regression Calibration Curve</t>
  </si>
  <si>
    <t>Reference Method:</t>
  </si>
  <si>
    <t>03072014</t>
  </si>
  <si>
    <t xml:space="preserve">Version:  </t>
  </si>
  <si>
    <t>Use these worksheets in conjunction with the narrative document entitled 'Laboratory Demonstration of Capability Procedure, Effective Date July 18, 2011'.</t>
  </si>
  <si>
    <t>300 Sower Blvd.</t>
  </si>
  <si>
    <t>Enter the date range that all the IDC/ODCs were performed.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</si>
</sst>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"/>
    <numFmt numFmtId="166" formatCode="0.0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u/>
      <sz val="11"/>
      <color indexed="12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/>
    <xf numFmtId="0" fontId="0" fillId="0" borderId="1" xfId="0" applyBorder="1"/>
    <xf numFmtId="0" fontId="4" fillId="0" borderId="0" xfId="0" applyFont="1"/>
    <xf numFmtId="15" fontId="0" fillId="0" borderId="0" xfId="0" applyNumberFormat="1"/>
    <xf numFmtId="10" fontId="0" fillId="0" borderId="2" xfId="0" applyNumberFormat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164" fontId="0" fillId="0" borderId="2" xfId="0" applyNumberFormat="1" applyBorder="1" applyProtection="1">
      <protection hidden="1"/>
    </xf>
    <xf numFmtId="166" fontId="0" fillId="0" borderId="2" xfId="0" applyNumberFormat="1" applyBorder="1" applyProtection="1">
      <protection hidden="1"/>
    </xf>
    <xf numFmtId="10" fontId="0" fillId="0" borderId="1" xfId="0" applyNumberForma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164" fontId="0" fillId="0" borderId="1" xfId="0" applyNumberFormat="1" applyBorder="1" applyProtection="1">
      <protection hidden="1"/>
    </xf>
    <xf numFmtId="166" fontId="0" fillId="0" borderId="1" xfId="0" applyNumberFormat="1" applyBorder="1" applyProtection="1"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 applyProtection="1">
      <protection hidden="1"/>
    </xf>
    <xf numFmtId="164" fontId="0" fillId="0" borderId="3" xfId="0" applyNumberFormat="1" applyBorder="1" applyProtection="1">
      <protection hidden="1"/>
    </xf>
    <xf numFmtId="166" fontId="0" fillId="0" borderId="3" xfId="0" applyNumberFormat="1" applyBorder="1" applyProtection="1">
      <protection hidden="1"/>
    </xf>
    <xf numFmtId="0" fontId="5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2" xfId="0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0" borderId="3" xfId="0" applyFont="1" applyBorder="1" applyProtection="1"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164" fontId="0" fillId="3" borderId="2" xfId="0" applyNumberFormat="1" applyFill="1" applyBorder="1" applyProtection="1">
      <protection hidden="1"/>
    </xf>
    <xf numFmtId="165" fontId="0" fillId="2" borderId="2" xfId="0" applyNumberFormat="1" applyFill="1" applyBorder="1" applyProtection="1">
      <protection hidden="1"/>
    </xf>
    <xf numFmtId="166" fontId="0" fillId="0" borderId="6" xfId="0" applyNumberFormat="1" applyBorder="1" applyProtection="1">
      <protection hidden="1"/>
    </xf>
    <xf numFmtId="165" fontId="0" fillId="2" borderId="1" xfId="0" applyNumberFormat="1" applyFill="1" applyBorder="1" applyProtection="1">
      <protection hidden="1"/>
    </xf>
    <xf numFmtId="166" fontId="0" fillId="0" borderId="10" xfId="0" applyNumberFormat="1" applyBorder="1" applyProtection="1">
      <protection hidden="1"/>
    </xf>
    <xf numFmtId="165" fontId="9" fillId="2" borderId="1" xfId="0" applyNumberFormat="1" applyFont="1" applyFill="1" applyBorder="1" applyProtection="1">
      <protection hidden="1"/>
    </xf>
    <xf numFmtId="166" fontId="0" fillId="2" borderId="1" xfId="0" applyNumberFormat="1" applyFill="1" applyBorder="1" applyProtection="1">
      <protection hidden="1"/>
    </xf>
    <xf numFmtId="165" fontId="0" fillId="2" borderId="3" xfId="0" applyNumberFormat="1" applyFill="1" applyBorder="1" applyProtection="1">
      <protection hidden="1"/>
    </xf>
    <xf numFmtId="166" fontId="0" fillId="0" borderId="9" xfId="0" applyNumberFormat="1" applyBorder="1" applyProtection="1">
      <protection hidden="1"/>
    </xf>
    <xf numFmtId="0" fontId="0" fillId="4" borderId="0" xfId="0" applyFill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11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8" fillId="0" borderId="0" xfId="0" applyFont="1" applyProtection="1"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/>
    <xf numFmtId="0" fontId="15" fillId="0" borderId="0" xfId="0" applyFont="1" applyBorder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wrapText="1"/>
      <protection hidden="1"/>
    </xf>
    <xf numFmtId="0" fontId="18" fillId="0" borderId="0" xfId="0" applyFont="1"/>
    <xf numFmtId="0" fontId="18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center" vertical="center" wrapText="1"/>
      <protection hidden="1"/>
    </xf>
    <xf numFmtId="10" fontId="6" fillId="0" borderId="1" xfId="0" applyNumberFormat="1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66" fontId="0" fillId="0" borderId="1" xfId="0" applyNumberFormat="1" applyBorder="1" applyAlignment="1" applyProtection="1">
      <alignment horizontal="center" vertical="center" wrapText="1"/>
      <protection hidden="1"/>
    </xf>
    <xf numFmtId="166" fontId="0" fillId="0" borderId="1" xfId="0" applyNumberFormat="1" applyBorder="1" applyAlignment="1" applyProtection="1">
      <alignment horizontal="center" vertical="center"/>
      <protection hidden="1"/>
    </xf>
    <xf numFmtId="0" fontId="19" fillId="0" borderId="0" xfId="1" applyAlignment="1" applyProtection="1">
      <alignment horizontal="center"/>
      <protection hidden="1"/>
    </xf>
    <xf numFmtId="0" fontId="5" fillId="0" borderId="27" xfId="0" applyFont="1" applyBorder="1" applyAlignment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29" xfId="0" applyBorder="1" applyProtection="1">
      <protection hidden="1"/>
    </xf>
    <xf numFmtId="0" fontId="6" fillId="0" borderId="0" xfId="0" applyFont="1" applyBorder="1" applyProtection="1"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19" fillId="0" borderId="14" xfId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19" fillId="0" borderId="0" xfId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32" xfId="0" applyBorder="1" applyProtection="1">
      <protection hidden="1"/>
    </xf>
    <xf numFmtId="0" fontId="0" fillId="3" borderId="0" xfId="0" applyFill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15" fillId="0" borderId="29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0" borderId="27" xfId="0" applyNumberFormat="1" applyBorder="1" applyProtection="1">
      <protection hidden="1"/>
    </xf>
    <xf numFmtId="0" fontId="14" fillId="0" borderId="2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9" fillId="0" borderId="0" xfId="1" applyAlignment="1" applyProtection="1">
      <alignment horizontal="center"/>
      <protection hidden="1"/>
    </xf>
    <xf numFmtId="0" fontId="21" fillId="0" borderId="2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29" xfId="0" applyFont="1" applyBorder="1" applyAlignment="1" applyProtection="1">
      <alignment horizontal="center"/>
      <protection hidden="1"/>
    </xf>
    <xf numFmtId="0" fontId="19" fillId="0" borderId="0" xfId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164" fontId="0" fillId="0" borderId="14" xfId="0" applyNumberFormat="1" applyBorder="1" applyProtection="1">
      <protection hidden="1"/>
    </xf>
    <xf numFmtId="0" fontId="20" fillId="0" borderId="28" xfId="0" applyFont="1" applyBorder="1" applyAlignment="1" applyProtection="1"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15" fillId="0" borderId="29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0" fontId="1" fillId="0" borderId="2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9" fillId="0" borderId="0" xfId="1" applyAlignment="1" applyProtection="1">
      <alignment horizontal="center"/>
      <protection hidden="1"/>
    </xf>
    <xf numFmtId="0" fontId="5" fillId="0" borderId="27" xfId="0" applyFont="1" applyBorder="1" applyAlignment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29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19" fillId="0" borderId="14" xfId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19" fillId="0" borderId="0" xfId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Protection="1"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32" xfId="0" applyBorder="1" applyProtection="1">
      <protection hidden="1"/>
    </xf>
    <xf numFmtId="0" fontId="0" fillId="3" borderId="0" xfId="0" applyFill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164" fontId="0" fillId="0" borderId="14" xfId="0" applyNumberForma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1" fillId="0" borderId="26" xfId="0" applyFont="1" applyFill="1" applyBorder="1" applyProtection="1">
      <protection hidden="1"/>
    </xf>
    <xf numFmtId="0" fontId="1" fillId="0" borderId="27" xfId="0" applyFont="1" applyFill="1" applyBorder="1" applyProtection="1">
      <protection hidden="1"/>
    </xf>
    <xf numFmtId="0" fontId="0" fillId="0" borderId="1" xfId="0" applyBorder="1"/>
    <xf numFmtId="0" fontId="0" fillId="0" borderId="0" xfId="0" applyProtection="1">
      <protection hidden="1"/>
    </xf>
    <xf numFmtId="0" fontId="0" fillId="3" borderId="4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15" fillId="0" borderId="29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Protection="1"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164" fontId="0" fillId="0" borderId="14" xfId="0" applyNumberFormat="1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9" fillId="0" borderId="0" xfId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quotePrefix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/>
      <protection hidden="1"/>
    </xf>
    <xf numFmtId="14" fontId="0" fillId="0" borderId="17" xfId="0" applyNumberFormat="1" applyBorder="1" applyAlignment="1" applyProtection="1">
      <alignment horizontal="left"/>
      <protection hidden="1"/>
    </xf>
    <xf numFmtId="14" fontId="0" fillId="0" borderId="18" xfId="0" applyNumberFormat="1" applyBorder="1" applyAlignment="1" applyProtection="1">
      <alignment horizontal="left"/>
      <protection hidden="1"/>
    </xf>
    <xf numFmtId="14" fontId="0" fillId="0" borderId="19" xfId="0" applyNumberForma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14" fontId="0" fillId="0" borderId="13" xfId="0" applyNumberFormat="1" applyBorder="1" applyAlignment="1" applyProtection="1">
      <alignment horizontal="center" vertical="center"/>
      <protection hidden="1"/>
    </xf>
    <xf numFmtId="14" fontId="0" fillId="0" borderId="15" xfId="0" applyNumberFormat="1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4" fontId="0" fillId="0" borderId="21" xfId="0" applyNumberForma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4" fontId="0" fillId="3" borderId="1" xfId="0" applyNumberFormat="1" applyFill="1" applyBorder="1" applyAlignment="1" applyProtection="1">
      <alignment horizontal="center"/>
      <protection hidden="1"/>
    </xf>
    <xf numFmtId="14" fontId="0" fillId="3" borderId="10" xfId="0" applyNumberForma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4" fontId="0" fillId="3" borderId="3" xfId="0" applyNumberFormat="1" applyFill="1" applyBorder="1" applyAlignment="1" applyProtection="1">
      <alignment horizontal="center"/>
      <protection hidden="1"/>
    </xf>
    <xf numFmtId="14" fontId="0" fillId="3" borderId="9" xfId="0" applyNumberForma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19" fillId="0" borderId="0" xfId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14" fontId="5" fillId="3" borderId="0" xfId="0" applyNumberFormat="1" applyFont="1" applyFill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21" fillId="0" borderId="27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 horizontal="center"/>
      <protection hidden="1"/>
    </xf>
    <xf numFmtId="0" fontId="5" fillId="3" borderId="27" xfId="0" applyFont="1" applyFill="1" applyBorder="1" applyAlignment="1" applyProtection="1">
      <alignment horizontal="left"/>
      <protection hidden="1"/>
    </xf>
    <xf numFmtId="166" fontId="5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9" fillId="0" borderId="0" xfId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14" fontId="5" fillId="3" borderId="0" xfId="0" applyNumberFormat="1" applyFont="1" applyFill="1" applyBorder="1" applyAlignment="1" applyProtection="1">
      <alignment horizontal="left"/>
      <protection hidden="1"/>
    </xf>
    <xf numFmtId="0" fontId="20" fillId="0" borderId="26" xfId="0" applyFont="1" applyBorder="1" applyAlignment="1" applyProtection="1">
      <alignment horizontal="center"/>
      <protection hidden="1"/>
    </xf>
    <xf numFmtId="0" fontId="20" fillId="0" borderId="28" xfId="0" applyFont="1" applyBorder="1" applyAlignment="1" applyProtection="1">
      <alignment horizontal="center"/>
      <protection hidden="1"/>
    </xf>
    <xf numFmtId="0" fontId="21" fillId="0" borderId="2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29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5" fillId="0" borderId="27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2" fillId="0" borderId="20" xfId="0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0" fillId="0" borderId="0" xfId="0" quotePrefix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8"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Calc'!$B$31:$B$34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Calc'!$C$31:$C$34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87-4B96-8A7A-94375423D972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Calc'!$B$31:$B$34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Calc'!$D$31:$D$34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87-4B96-8A7A-94375423D972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Calc'!$B$31:$B$34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Calc'!$E$31:$E$34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87-4B96-8A7A-94375423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20288"/>
        <c:axId val="101826944"/>
      </c:scatterChart>
      <c:valAx>
        <c:axId val="10182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826944"/>
        <c:crosses val="autoZero"/>
        <c:crossBetween val="midCat"/>
      </c:valAx>
      <c:valAx>
        <c:axId val="10182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1820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373161688122361"/>
          <c:y val="0.43097784494109981"/>
          <c:w val="0.1884924801066537"/>
          <c:h val="0.242424949406576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Calc'!$B$191:$B$194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Calc'!$C$191:$C$194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D9-4858-B89A-F7CAE4CBE7F6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Calc'!$B$191:$B$194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Calc'!$D$191:$D$194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D9-4858-B89A-F7CAE4CBE7F6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Calc'!$B$191:$B$194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Calc'!$E$191:$E$194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D9-4858-B89A-F7CAE4CBE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7664"/>
        <c:axId val="102579584"/>
      </c:scatterChart>
      <c:valAx>
        <c:axId val="10257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579584"/>
        <c:crosses val="autoZero"/>
        <c:crossBetween val="midCat"/>
      </c:valAx>
      <c:valAx>
        <c:axId val="102579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577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Calc'!$B$211:$B$214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Calc'!$C$211:$C$214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9F-460D-A770-DEC14242848B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Calc'!$B$211:$B$214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Calc'!$D$211:$D$214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9F-460D-A770-DEC14242848B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Calc'!$B$211:$B$214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Calc'!$E$211:$E$214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9F-460D-A770-DEC142428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4144"/>
        <c:axId val="102616064"/>
      </c:scatterChart>
      <c:valAx>
        <c:axId val="10261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616064"/>
        <c:crosses val="autoZero"/>
        <c:crossBetween val="midCat"/>
      </c:valAx>
      <c:valAx>
        <c:axId val="102616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614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7811589207914706"/>
          <c:w val="0.96031933508311462"/>
          <c:h val="0.720540841485723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Calc'!$B$231:$B$234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Calc'!$C$231:$C$234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0-477A-946E-CC9DCBD9F150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Calc'!$B$231:$B$234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Calc'!$D$231:$D$234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10-477A-946E-CC9DCBD9F150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Calc'!$B$231:$B$234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Calc'!$E$231:$E$234</c:f>
              <c:numCache>
                <c:formatCode>0.0000</c:formatCode>
                <c:ptCount val="4"/>
                <c:pt idx="0" formatCode="0.000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10-477A-946E-CC9DCBD9F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23776"/>
        <c:axId val="103725696"/>
      </c:scatterChart>
      <c:valAx>
        <c:axId val="10372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25696"/>
        <c:crosses val="autoZero"/>
        <c:crossBetween val="midCat"/>
      </c:valAx>
      <c:valAx>
        <c:axId val="10372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3723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0416710411198599"/>
          <c:y val="3.58149120248858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(1)'!$L$2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792957130358765"/>
                  <c:y val="-0.1730329073513524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(1)'!$C$15:$C$24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(1)'!$D$15:$D$24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BC-42E6-8943-62FC3A07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37088"/>
        <c:axId val="106139008"/>
      </c:scatterChart>
      <c:valAx>
        <c:axId val="10613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139008"/>
        <c:crosses val="autoZero"/>
        <c:crossBetween val="midCat"/>
      </c:valAx>
      <c:valAx>
        <c:axId val="10613900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6137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66666666666667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2638932633420819"/>
          <c:y val="2.102988656405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(2)'!$L$2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792957130358754"/>
                  <c:y val="-0.1658408427220772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(2)'!$C$15:$C$24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(2)'!$D$15:$D$24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C-4C43-BD5D-A16ABC8C9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85472"/>
        <c:axId val="106187392"/>
      </c:scatterChart>
      <c:valAx>
        <c:axId val="1061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187392"/>
        <c:crosses val="autoZero"/>
        <c:crossBetween val="midCat"/>
      </c:valAx>
      <c:valAx>
        <c:axId val="1061873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6185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875000000000078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013893263342082"/>
          <c:y val="3.5814800035038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(3)'!$L$2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51517935258095"/>
                  <c:y val="-0.1977547862141459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(3)'!$C$15:$C$24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(3)'!$D$15:$D$24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B5-4546-B972-1AA2070C0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56160"/>
        <c:axId val="107358080"/>
      </c:scatterChart>
      <c:valAx>
        <c:axId val="1073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358080"/>
        <c:crosses val="autoZero"/>
        <c:crossBetween val="midCat"/>
      </c:valAx>
      <c:valAx>
        <c:axId val="10735808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7356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66666666666667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0972265966754153"/>
          <c:y val="4.0759175807597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(4)'!$L$2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237401574803173"/>
                  <c:y val="-0.207643537759263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(4)'!$C$15:$C$24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(4)'!$D$15:$D$24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26-4958-81BC-96C32C1D4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89728"/>
        <c:axId val="108496000"/>
      </c:scatterChart>
      <c:valAx>
        <c:axId val="10848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496000"/>
        <c:crosses val="autoZero"/>
        <c:crossBetween val="midCat"/>
      </c:valAx>
      <c:valAx>
        <c:axId val="1084960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8489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66666666666667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1250043744531949"/>
          <c:y val="4.0759175807597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(5)'!$L$2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237401574803173"/>
                  <c:y val="-0.1829216588964700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(5)'!$C$15:$C$24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(5)'!$D$15:$D$24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C2-4B56-A661-4FCA1701A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24864"/>
        <c:axId val="105931136"/>
      </c:scatterChart>
      <c:valAx>
        <c:axId val="1059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931136"/>
        <c:crosses val="autoZero"/>
        <c:crossBetween val="midCat"/>
      </c:valAx>
      <c:valAx>
        <c:axId val="1059311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5924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66666666666667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Calc'!$B$251:$B$254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Calc'!$C$251:$C$254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A7-4FE0-AA9C-0F792CFB2A73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Calc'!$B$251:$B$254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Calc'!$D$251:$D$254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A7-4FE0-AA9C-0F792CFB2A73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Calc'!$B$251:$B$254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Calc'!$E$251:$E$254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A7-4FE0-AA9C-0F792CFB2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18528"/>
        <c:axId val="102120448"/>
      </c:scatterChart>
      <c:valAx>
        <c:axId val="1021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120448"/>
        <c:crosses val="autoZero"/>
        <c:crossBetween val="midCat"/>
      </c:valAx>
      <c:valAx>
        <c:axId val="102120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118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37176938369845"/>
          <c:y val="0.42708479148439837"/>
          <c:w val="0.95626242544731543"/>
          <c:h val="0.677085520559930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Calc'!$B$51:$B$54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Calc'!$C$51:$C$54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53-4F11-9C35-DB450ED597D8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Calc'!$B$51:$B$54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Calc'!$D$51:$D$54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53-4F11-9C35-DB450ED597D8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Calc'!$B$51:$B$54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Calc'!$E$51:$E$54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53-4F11-9C35-DB450ED59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67296"/>
        <c:axId val="102169216"/>
      </c:scatterChart>
      <c:valAx>
        <c:axId val="10216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169216"/>
        <c:crosses val="autoZero"/>
        <c:crossBetween val="midCat"/>
        <c:minorUnit val="1"/>
      </c:valAx>
      <c:valAx>
        <c:axId val="102169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167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984272799233433"/>
          <c:y val="0.43434484830810288"/>
          <c:w val="0.18849248010665332"/>
          <c:h val="0.242424949406577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Calc'!$B$71:$B$74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Calc'!$C$71:$C$74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B-4A6F-8F53-8871AA55A147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Calc'!$B$71:$B$74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Calc'!$D$71:$D$74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6B-4A6F-8F53-8871AA55A147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Calc'!$B$71:$B$74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Calc'!$E$71:$E$74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6B-4A6F-8F53-8871AA55A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41920"/>
        <c:axId val="101443840"/>
      </c:scatterChart>
      <c:valAx>
        <c:axId val="10144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443840"/>
        <c:crosses val="autoZero"/>
        <c:crossBetween val="midCat"/>
      </c:valAx>
      <c:valAx>
        <c:axId val="101443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1441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182685497646164"/>
          <c:y val="0.43434484830810288"/>
          <c:w val="0.18849248010665298"/>
          <c:h val="0.242424949406577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Calc'!$B$91:$B$94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Calc'!$C$91:$C$94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51-47A1-A0CC-682E9A58B767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Calc'!$B$91:$B$94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Calc'!$D$91:$D$94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51-47A1-A0CC-682E9A58B767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Calc'!$B$91:$B$94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Calc'!$E$91:$E$94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51-47A1-A0CC-682E9A58B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64832"/>
        <c:axId val="102266752"/>
      </c:scatterChart>
      <c:valAx>
        <c:axId val="10226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266752"/>
        <c:crosses val="autoZero"/>
        <c:crossBetween val="midCat"/>
      </c:valAx>
      <c:valAx>
        <c:axId val="102266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264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777923592884379"/>
          <c:y val="0.43434484830810288"/>
          <c:w val="0.96627171603549689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Calc'!$B$111:$B$114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Calc'!$C$111:$C$114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D7-4F85-9733-8575C2B2AE44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Calc'!$B$111:$B$114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Calc'!$D$111:$D$114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D7-4F85-9733-8575C2B2AE44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Calc'!$B$111:$B$114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Calc'!$E$111:$E$114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D7-4F85-9733-8575C2B2A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09248"/>
        <c:axId val="102323712"/>
      </c:scatterChart>
      <c:valAx>
        <c:axId val="10230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23712"/>
        <c:crosses val="autoZero"/>
        <c:crossBetween val="midCat"/>
      </c:valAx>
      <c:valAx>
        <c:axId val="102323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309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7811589207914706"/>
          <c:w val="0.96031933508311462"/>
          <c:h val="0.720540841485723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Calc'!$B$131:$B$134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Calc'!$C$131:$C$134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29-43AF-B744-91FA679E67F2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Calc'!$B$131:$B$134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Calc'!$D$131:$D$134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29-43AF-B744-91FA679E67F2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Calc'!$B$131:$B$134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Calc'!$E$131:$E$134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29-43AF-B744-91FA679E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3920"/>
        <c:axId val="102364288"/>
      </c:scatterChart>
      <c:valAx>
        <c:axId val="10235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64288"/>
        <c:crosses val="autoZero"/>
        <c:crossBetween val="midCat"/>
      </c:valAx>
      <c:valAx>
        <c:axId val="10236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353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Calc'!$B$151:$B$154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Calc'!$C$151:$C$154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3B-47CD-9F06-82ECF27DABA4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Calc'!$B$151:$B$154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Calc'!$D$151:$D$154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3B-47CD-9F06-82ECF27DABA4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Calc'!$B$151:$B$154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Calc'!$E$151:$E$154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3B-47CD-9F06-82ECF27DA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98592"/>
        <c:axId val="102417152"/>
      </c:scatterChart>
      <c:valAx>
        <c:axId val="10239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417152"/>
        <c:crosses val="autoZero"/>
        <c:crossBetween val="midCat"/>
      </c:valAx>
      <c:valAx>
        <c:axId val="102417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398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Calc'!$B$171:$B$174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Calc'!$C$171:$C$174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BE-4B1F-AC09-FBEC0AF73D7B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Calc'!$B$171:$B$174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Calc'!$D$171:$D$174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BE-4B1F-AC09-FBEC0AF73D7B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Calc'!$B$171:$B$174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Calc'!$E$171:$E$174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BE-4B1F-AC09-FBEC0AF73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67456"/>
        <c:axId val="102486016"/>
      </c:scatterChart>
      <c:valAx>
        <c:axId val="1024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486016"/>
        <c:crosses val="autoZero"/>
        <c:crossBetween val="midCat"/>
      </c:valAx>
      <c:valAx>
        <c:axId val="102486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467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38100</xdr:rowOff>
    </xdr:from>
    <xdr:to>
      <xdr:col>13</xdr:col>
      <xdr:colOff>400050</xdr:colOff>
      <xdr:row>42</xdr:row>
      <xdr:rowOff>0</xdr:rowOff>
    </xdr:to>
    <xdr:graphicFrame macro="">
      <xdr:nvGraphicFramePr>
        <xdr:cNvPr id="2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247</xdr:row>
      <xdr:rowOff>0</xdr:rowOff>
    </xdr:from>
    <xdr:to>
      <xdr:col>13</xdr:col>
      <xdr:colOff>381000</xdr:colOff>
      <xdr:row>261</xdr:row>
      <xdr:rowOff>66675</xdr:rowOff>
    </xdr:to>
    <xdr:graphicFrame macro="">
      <xdr:nvGraphicFramePr>
        <xdr:cNvPr id="2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390525</xdr:colOff>
      <xdr:row>61</xdr:row>
      <xdr:rowOff>152400</xdr:rowOff>
    </xdr:to>
    <xdr:graphicFrame macro="">
      <xdr:nvGraphicFramePr>
        <xdr:cNvPr id="2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67</xdr:row>
      <xdr:rowOff>0</xdr:rowOff>
    </xdr:from>
    <xdr:to>
      <xdr:col>13</xdr:col>
      <xdr:colOff>390525</xdr:colOff>
      <xdr:row>81</xdr:row>
      <xdr:rowOff>152400</xdr:rowOff>
    </xdr:to>
    <xdr:graphicFrame macro="">
      <xdr:nvGraphicFramePr>
        <xdr:cNvPr id="23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87</xdr:row>
      <xdr:rowOff>0</xdr:rowOff>
    </xdr:from>
    <xdr:to>
      <xdr:col>13</xdr:col>
      <xdr:colOff>390525</xdr:colOff>
      <xdr:row>101</xdr:row>
      <xdr:rowOff>152400</xdr:rowOff>
    </xdr:to>
    <xdr:graphicFrame macro="">
      <xdr:nvGraphicFramePr>
        <xdr:cNvPr id="23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107</xdr:row>
      <xdr:rowOff>0</xdr:rowOff>
    </xdr:from>
    <xdr:to>
      <xdr:col>13</xdr:col>
      <xdr:colOff>390525</xdr:colOff>
      <xdr:row>121</xdr:row>
      <xdr:rowOff>152400</xdr:rowOff>
    </xdr:to>
    <xdr:graphicFrame macro="">
      <xdr:nvGraphicFramePr>
        <xdr:cNvPr id="23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127</xdr:row>
      <xdr:rowOff>0</xdr:rowOff>
    </xdr:from>
    <xdr:to>
      <xdr:col>13</xdr:col>
      <xdr:colOff>390525</xdr:colOff>
      <xdr:row>141</xdr:row>
      <xdr:rowOff>152400</xdr:rowOff>
    </xdr:to>
    <xdr:graphicFrame macro="">
      <xdr:nvGraphicFramePr>
        <xdr:cNvPr id="239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147</xdr:row>
      <xdr:rowOff>0</xdr:rowOff>
    </xdr:from>
    <xdr:to>
      <xdr:col>13</xdr:col>
      <xdr:colOff>390525</xdr:colOff>
      <xdr:row>161</xdr:row>
      <xdr:rowOff>152400</xdr:rowOff>
    </xdr:to>
    <xdr:graphicFrame macro="">
      <xdr:nvGraphicFramePr>
        <xdr:cNvPr id="239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167</xdr:row>
      <xdr:rowOff>0</xdr:rowOff>
    </xdr:from>
    <xdr:to>
      <xdr:col>13</xdr:col>
      <xdr:colOff>390525</xdr:colOff>
      <xdr:row>181</xdr:row>
      <xdr:rowOff>152400</xdr:rowOff>
    </xdr:to>
    <xdr:graphicFrame macro="">
      <xdr:nvGraphicFramePr>
        <xdr:cNvPr id="239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187</xdr:row>
      <xdr:rowOff>0</xdr:rowOff>
    </xdr:from>
    <xdr:to>
      <xdr:col>13</xdr:col>
      <xdr:colOff>390525</xdr:colOff>
      <xdr:row>201</xdr:row>
      <xdr:rowOff>152400</xdr:rowOff>
    </xdr:to>
    <xdr:graphicFrame macro="">
      <xdr:nvGraphicFramePr>
        <xdr:cNvPr id="239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207</xdr:row>
      <xdr:rowOff>0</xdr:rowOff>
    </xdr:from>
    <xdr:to>
      <xdr:col>13</xdr:col>
      <xdr:colOff>390525</xdr:colOff>
      <xdr:row>221</xdr:row>
      <xdr:rowOff>152400</xdr:rowOff>
    </xdr:to>
    <xdr:graphicFrame macro="">
      <xdr:nvGraphicFramePr>
        <xdr:cNvPr id="239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227</xdr:row>
      <xdr:rowOff>0</xdr:rowOff>
    </xdr:from>
    <xdr:to>
      <xdr:col>13</xdr:col>
      <xdr:colOff>390525</xdr:colOff>
      <xdr:row>241</xdr:row>
      <xdr:rowOff>152400</xdr:rowOff>
    </xdr:to>
    <xdr:graphicFrame macro="">
      <xdr:nvGraphicFramePr>
        <xdr:cNvPr id="239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13</xdr:row>
      <xdr:rowOff>0</xdr:rowOff>
    </xdr:from>
    <xdr:to>
      <xdr:col>21</xdr:col>
      <xdr:colOff>419100</xdr:colOff>
      <xdr:row>26</xdr:row>
      <xdr:rowOff>53975</xdr:rowOff>
    </xdr:to>
    <xdr:graphicFrame macro="">
      <xdr:nvGraphicFramePr>
        <xdr:cNvPr id="16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13</xdr:row>
      <xdr:rowOff>76200</xdr:rowOff>
    </xdr:from>
    <xdr:to>
      <xdr:col>21</xdr:col>
      <xdr:colOff>457200</xdr:colOff>
      <xdr:row>26</xdr:row>
      <xdr:rowOff>142875</xdr:rowOff>
    </xdr:to>
    <xdr:graphicFrame macro="">
      <xdr:nvGraphicFramePr>
        <xdr:cNvPr id="184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139700</xdr:colOff>
      <xdr:row>13</xdr:row>
      <xdr:rowOff>25400</xdr:rowOff>
    </xdr:from>
    <xdr:to>
      <xdr:col>21</xdr:col>
      <xdr:colOff>444500</xdr:colOff>
      <xdr:row>26</xdr:row>
      <xdr:rowOff>79375</xdr:rowOff>
    </xdr:to>
    <xdr:graphicFrame macro="">
      <xdr:nvGraphicFramePr>
        <xdr:cNvPr id="20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177800</xdr:colOff>
      <xdr:row>13</xdr:row>
      <xdr:rowOff>114300</xdr:rowOff>
    </xdr:from>
    <xdr:to>
      <xdr:col>21</xdr:col>
      <xdr:colOff>482600</xdr:colOff>
      <xdr:row>26</xdr:row>
      <xdr:rowOff>168275</xdr:rowOff>
    </xdr:to>
    <xdr:graphicFrame macro="">
      <xdr:nvGraphicFramePr>
        <xdr:cNvPr id="22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139700</xdr:colOff>
      <xdr:row>13</xdr:row>
      <xdr:rowOff>50800</xdr:rowOff>
    </xdr:from>
    <xdr:to>
      <xdr:col>21</xdr:col>
      <xdr:colOff>444500</xdr:colOff>
      <xdr:row>26</xdr:row>
      <xdr:rowOff>104775</xdr:rowOff>
    </xdr:to>
    <xdr:graphicFrame macro="">
      <xdr:nvGraphicFramePr>
        <xdr:cNvPr id="246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Q21" sqref="Q21"/>
    </sheetView>
  </sheetViews>
  <sheetFormatPr defaultRowHeight="15" x14ac:dyDescent="0.25"/>
  <cols>
    <col min="1" max="1" width="9.7109375" bestFit="1" customWidth="1"/>
  </cols>
  <sheetData>
    <row r="1" spans="1:10" x14ac:dyDescent="0.25">
      <c r="A1" t="s">
        <v>49</v>
      </c>
    </row>
    <row r="2" spans="1:10" x14ac:dyDescent="0.25">
      <c r="A2" t="s">
        <v>50</v>
      </c>
      <c r="J2" s="76"/>
    </row>
    <row r="3" spans="1:10" x14ac:dyDescent="0.25">
      <c r="A3" s="3">
        <v>40800</v>
      </c>
      <c r="J3" s="76"/>
    </row>
    <row r="5" spans="1:10" x14ac:dyDescent="0.25">
      <c r="A5" t="s">
        <v>174</v>
      </c>
    </row>
    <row r="6" spans="1:10" x14ac:dyDescent="0.25">
      <c r="A6" t="s">
        <v>51</v>
      </c>
    </row>
    <row r="7" spans="1:10" x14ac:dyDescent="0.25">
      <c r="A7" t="s">
        <v>52</v>
      </c>
    </row>
    <row r="8" spans="1:10" x14ac:dyDescent="0.25">
      <c r="A8" t="s">
        <v>53</v>
      </c>
    </row>
    <row r="9" spans="1:10" x14ac:dyDescent="0.25">
      <c r="A9" t="s">
        <v>54</v>
      </c>
    </row>
    <row r="11" spans="1:10" x14ac:dyDescent="0.25">
      <c r="A11" s="250" t="s">
        <v>10</v>
      </c>
      <c r="B11" s="250"/>
      <c r="C11" s="250"/>
    </row>
    <row r="12" spans="1:10" x14ac:dyDescent="0.25">
      <c r="A12" s="84" t="s">
        <v>163</v>
      </c>
      <c r="B12" s="83"/>
      <c r="C12" s="83"/>
    </row>
    <row r="13" spans="1:10" x14ac:dyDescent="0.25">
      <c r="A13" t="s">
        <v>164</v>
      </c>
    </row>
    <row r="14" spans="1:10" x14ac:dyDescent="0.25">
      <c r="A14" t="s">
        <v>119</v>
      </c>
    </row>
    <row r="15" spans="1:10" x14ac:dyDescent="0.25">
      <c r="A15" t="s">
        <v>120</v>
      </c>
    </row>
    <row r="16" spans="1:10" x14ac:dyDescent="0.25">
      <c r="A16" t="s">
        <v>167</v>
      </c>
    </row>
    <row r="18" spans="1:3" x14ac:dyDescent="0.25">
      <c r="A18" s="251" t="s">
        <v>161</v>
      </c>
      <c r="B18" s="251"/>
      <c r="C18" s="251"/>
    </row>
    <row r="19" spans="1:3" x14ac:dyDescent="0.25">
      <c r="A19" t="s">
        <v>162</v>
      </c>
    </row>
    <row r="20" spans="1:3" x14ac:dyDescent="0.25">
      <c r="A20" t="s">
        <v>165</v>
      </c>
    </row>
    <row r="21" spans="1:3" x14ac:dyDescent="0.25">
      <c r="A21" t="s">
        <v>166</v>
      </c>
    </row>
    <row r="23" spans="1:3" x14ac:dyDescent="0.25">
      <c r="A23" s="251" t="s">
        <v>121</v>
      </c>
      <c r="B23" s="251"/>
      <c r="C23" s="251"/>
    </row>
    <row r="24" spans="1:3" x14ac:dyDescent="0.25">
      <c r="A24" t="s">
        <v>153</v>
      </c>
    </row>
    <row r="25" spans="1:3" x14ac:dyDescent="0.25">
      <c r="A25" t="s">
        <v>176</v>
      </c>
    </row>
    <row r="26" spans="1:3" x14ac:dyDescent="0.25">
      <c r="A26" t="s">
        <v>134</v>
      </c>
    </row>
    <row r="27" spans="1:3" x14ac:dyDescent="0.25">
      <c r="A27" t="s">
        <v>122</v>
      </c>
    </row>
    <row r="28" spans="1:3" x14ac:dyDescent="0.25">
      <c r="A28" t="s">
        <v>154</v>
      </c>
    </row>
    <row r="29" spans="1:3" x14ac:dyDescent="0.25">
      <c r="A29" t="s">
        <v>123</v>
      </c>
    </row>
    <row r="30" spans="1:3" x14ac:dyDescent="0.25">
      <c r="A30" t="s">
        <v>124</v>
      </c>
    </row>
    <row r="31" spans="1:3" x14ac:dyDescent="0.25">
      <c r="A31" t="s">
        <v>136</v>
      </c>
    </row>
    <row r="32" spans="1:3" x14ac:dyDescent="0.25">
      <c r="A32" t="s">
        <v>155</v>
      </c>
    </row>
    <row r="35" spans="1:3" x14ac:dyDescent="0.25">
      <c r="A35" s="252" t="s">
        <v>160</v>
      </c>
      <c r="B35" s="252"/>
      <c r="C35" s="252"/>
    </row>
    <row r="36" spans="1:3" x14ac:dyDescent="0.25">
      <c r="A36" t="s">
        <v>153</v>
      </c>
    </row>
    <row r="37" spans="1:3" x14ac:dyDescent="0.25">
      <c r="A37" t="s">
        <v>134</v>
      </c>
    </row>
    <row r="38" spans="1:3" x14ac:dyDescent="0.25">
      <c r="A38" t="s">
        <v>125</v>
      </c>
    </row>
    <row r="39" spans="1:3" x14ac:dyDescent="0.25">
      <c r="A39" t="s">
        <v>126</v>
      </c>
    </row>
    <row r="40" spans="1:3" x14ac:dyDescent="0.25">
      <c r="A40" t="s">
        <v>127</v>
      </c>
    </row>
    <row r="41" spans="1:3" x14ac:dyDescent="0.25">
      <c r="A41" t="s">
        <v>133</v>
      </c>
    </row>
    <row r="42" spans="1:3" x14ac:dyDescent="0.25">
      <c r="A42" t="s">
        <v>128</v>
      </c>
    </row>
    <row r="43" spans="1:3" x14ac:dyDescent="0.25">
      <c r="A43" t="s">
        <v>129</v>
      </c>
    </row>
    <row r="44" spans="1:3" x14ac:dyDescent="0.25">
      <c r="A44" t="s">
        <v>130</v>
      </c>
    </row>
    <row r="45" spans="1:3" x14ac:dyDescent="0.25">
      <c r="A45" t="s">
        <v>141</v>
      </c>
    </row>
    <row r="46" spans="1:3" x14ac:dyDescent="0.25">
      <c r="A46" t="s">
        <v>142</v>
      </c>
    </row>
    <row r="47" spans="1:3" x14ac:dyDescent="0.25">
      <c r="A47" t="s">
        <v>143</v>
      </c>
    </row>
    <row r="48" spans="1:3" x14ac:dyDescent="0.25">
      <c r="A48" t="s">
        <v>140</v>
      </c>
    </row>
    <row r="49" spans="1:1" x14ac:dyDescent="0.25">
      <c r="A49" t="s">
        <v>131</v>
      </c>
    </row>
    <row r="50" spans="1:1" x14ac:dyDescent="0.25">
      <c r="A50" t="s">
        <v>132</v>
      </c>
    </row>
    <row r="53" spans="1:1" x14ac:dyDescent="0.25">
      <c r="A53" t="s">
        <v>157</v>
      </c>
    </row>
  </sheetData>
  <mergeCells count="4">
    <mergeCell ref="A11:C11"/>
    <mergeCell ref="A23:C23"/>
    <mergeCell ref="A35:C35"/>
    <mergeCell ref="A18:C18"/>
  </mergeCells>
  <phoneticPr fontId="10" type="noConversion"/>
  <hyperlinks>
    <hyperlink ref="A23" location="'IDC_ODC Calc'!A1" display="IDC_ODC Calc Instructions"/>
    <hyperlink ref="A35" location="'RLS Calc (1)'!A1" display="RLS Calc"/>
    <hyperlink ref="A18:C18" location="Instructions!A1" display="Cover Sheet"/>
  </hyperlink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zoomScale="75" workbookViewId="0">
      <selection activeCell="A26" sqref="A26"/>
    </sheetView>
  </sheetViews>
  <sheetFormatPr defaultRowHeight="15" x14ac:dyDescent="0.25"/>
  <cols>
    <col min="1" max="1" width="3.42578125" style="169" customWidth="1"/>
    <col min="2" max="4" width="9.140625" style="23"/>
    <col min="5" max="7" width="9.85546875" style="23" bestFit="1" customWidth="1"/>
    <col min="8" max="9" width="9.140625" style="23"/>
    <col min="10" max="10" width="8.7109375" style="23" bestFit="1" customWidth="1"/>
    <col min="11" max="16384" width="9.140625" style="23"/>
  </cols>
  <sheetData>
    <row r="1" spans="2:22" s="169" customFormat="1" ht="15.75" thickBot="1" x14ac:dyDescent="0.3"/>
    <row r="2" spans="2:22" ht="15.75" x14ac:dyDescent="0.25">
      <c r="B2" s="336" t="s">
        <v>0</v>
      </c>
      <c r="C2" s="332"/>
      <c r="D2" s="332"/>
      <c r="E2" s="326">
        <f>'Cover Sheet'!B8</f>
        <v>0</v>
      </c>
      <c r="F2" s="326"/>
      <c r="G2" s="326"/>
      <c r="H2" s="172"/>
      <c r="I2" s="332" t="s">
        <v>110</v>
      </c>
      <c r="J2" s="332"/>
      <c r="K2" s="332"/>
      <c r="L2" s="309"/>
      <c r="M2" s="309"/>
      <c r="N2" s="309"/>
      <c r="O2" s="173"/>
      <c r="P2" s="173"/>
      <c r="Q2" s="173"/>
      <c r="R2" s="173"/>
      <c r="S2" s="173"/>
      <c r="T2" s="173"/>
      <c r="U2" s="173"/>
      <c r="V2" s="174"/>
    </row>
    <row r="3" spans="2:22" ht="15.75" x14ac:dyDescent="0.25">
      <c r="B3" s="337" t="s">
        <v>55</v>
      </c>
      <c r="C3" s="327"/>
      <c r="D3" s="327"/>
      <c r="E3" s="311"/>
      <c r="F3" s="311"/>
      <c r="G3" s="311"/>
      <c r="H3" s="175"/>
      <c r="I3" s="327" t="s">
        <v>111</v>
      </c>
      <c r="J3" s="327"/>
      <c r="K3" s="327"/>
      <c r="L3" s="310"/>
      <c r="M3" s="310"/>
      <c r="N3" s="310"/>
      <c r="O3" s="170"/>
      <c r="P3" s="170"/>
      <c r="Q3" s="170"/>
      <c r="R3" s="170"/>
      <c r="S3" s="170"/>
      <c r="T3" s="170"/>
      <c r="U3" s="170"/>
      <c r="V3" s="176"/>
    </row>
    <row r="4" spans="2:22" ht="15.75" x14ac:dyDescent="0.25">
      <c r="B4" s="337" t="s">
        <v>13</v>
      </c>
      <c r="C4" s="327"/>
      <c r="D4" s="327"/>
      <c r="E4" s="317"/>
      <c r="F4" s="317"/>
      <c r="G4" s="317"/>
      <c r="H4" s="175"/>
      <c r="I4" s="327" t="s">
        <v>112</v>
      </c>
      <c r="J4" s="327"/>
      <c r="K4" s="327"/>
      <c r="L4" s="311"/>
      <c r="M4" s="311"/>
      <c r="N4" s="311"/>
      <c r="O4" s="170"/>
      <c r="P4" s="177" t="s">
        <v>46</v>
      </c>
      <c r="Q4" s="170"/>
      <c r="R4" s="170"/>
      <c r="S4" s="170"/>
      <c r="T4" s="170"/>
      <c r="U4" s="170"/>
      <c r="V4" s="176"/>
    </row>
    <row r="5" spans="2:22" ht="15.75" x14ac:dyDescent="0.25">
      <c r="B5" s="337" t="s">
        <v>56</v>
      </c>
      <c r="C5" s="327"/>
      <c r="D5" s="327"/>
      <c r="E5" s="311"/>
      <c r="F5" s="311"/>
      <c r="G5" s="311"/>
      <c r="H5" s="175"/>
      <c r="I5" s="327" t="s">
        <v>138</v>
      </c>
      <c r="J5" s="327"/>
      <c r="K5" s="327"/>
      <c r="L5" s="311"/>
      <c r="M5" s="311"/>
      <c r="N5" s="311"/>
      <c r="O5" s="170"/>
      <c r="P5" s="170"/>
      <c r="Q5" s="170"/>
      <c r="R5" s="170"/>
      <c r="S5" s="170"/>
      <c r="T5" s="170"/>
      <c r="U5" s="170"/>
      <c r="V5" s="176"/>
    </row>
    <row r="6" spans="2:22" ht="15.75" x14ac:dyDescent="0.25">
      <c r="B6" s="333" t="s">
        <v>171</v>
      </c>
      <c r="C6" s="334"/>
      <c r="D6" s="334"/>
      <c r="E6" s="335">
        <f>'Cover Sheet'!H8</f>
        <v>0</v>
      </c>
      <c r="F6" s="329"/>
      <c r="G6" s="329"/>
      <c r="H6" s="170"/>
      <c r="I6" s="170"/>
      <c r="J6" s="170"/>
      <c r="K6" s="170"/>
      <c r="L6" s="170"/>
      <c r="M6" s="170"/>
      <c r="N6" s="170"/>
      <c r="O6" s="170"/>
      <c r="P6" s="314" t="s">
        <v>152</v>
      </c>
      <c r="Q6" s="314"/>
      <c r="R6" s="314"/>
      <c r="S6" s="170"/>
      <c r="T6" s="170"/>
      <c r="U6" s="170"/>
      <c r="V6" s="176"/>
    </row>
    <row r="7" spans="2:22" s="169" customFormat="1" x14ac:dyDescent="0.25">
      <c r="B7" s="178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83"/>
      <c r="Q7" s="183"/>
      <c r="R7" s="183"/>
      <c r="S7" s="170"/>
      <c r="T7" s="170"/>
      <c r="U7" s="170"/>
      <c r="V7" s="176"/>
    </row>
    <row r="8" spans="2:22" s="169" customFormat="1" x14ac:dyDescent="0.25">
      <c r="B8" s="178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83"/>
      <c r="Q8" s="183"/>
      <c r="R8" s="183"/>
      <c r="S8" s="170"/>
      <c r="T8" s="170"/>
      <c r="U8" s="170"/>
      <c r="V8" s="176"/>
    </row>
    <row r="9" spans="2:22" s="169" customFormat="1" ht="15.75" thickBot="1" x14ac:dyDescent="0.3"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1"/>
      <c r="Q9" s="181"/>
      <c r="R9" s="181"/>
      <c r="S9" s="180"/>
      <c r="T9" s="180"/>
      <c r="U9" s="180"/>
      <c r="V9" s="182"/>
    </row>
    <row r="10" spans="2:22" s="169" customFormat="1" ht="15.75" thickBot="1" x14ac:dyDescent="0.3">
      <c r="P10" s="171"/>
      <c r="Q10" s="171"/>
      <c r="R10" s="171"/>
    </row>
    <row r="11" spans="2:22" x14ac:dyDescent="0.25">
      <c r="B11" s="318" t="s">
        <v>85</v>
      </c>
      <c r="C11" s="308"/>
      <c r="D11" s="308"/>
      <c r="E11" s="319"/>
      <c r="F11" s="169"/>
      <c r="G11" s="199"/>
      <c r="H11" s="308" t="s">
        <v>86</v>
      </c>
      <c r="I11" s="308"/>
      <c r="J11" s="308"/>
      <c r="K11" s="308"/>
      <c r="L11" s="308"/>
      <c r="M11" s="193"/>
      <c r="O11" s="218"/>
      <c r="P11" s="307" t="s">
        <v>170</v>
      </c>
      <c r="Q11" s="307"/>
      <c r="R11" s="307"/>
      <c r="S11" s="307"/>
      <c r="T11" s="307"/>
      <c r="U11" s="307"/>
      <c r="V11" s="212"/>
    </row>
    <row r="12" spans="2:22" x14ac:dyDescent="0.25">
      <c r="B12" s="200" t="s">
        <v>84</v>
      </c>
      <c r="C12" s="201"/>
      <c r="D12" s="187"/>
      <c r="E12" s="194"/>
      <c r="G12" s="195"/>
      <c r="H12" s="204" t="s">
        <v>87</v>
      </c>
      <c r="I12" s="190">
        <f>$C$12</f>
        <v>0</v>
      </c>
      <c r="J12" s="187"/>
      <c r="K12" s="187"/>
      <c r="L12" s="187"/>
      <c r="M12" s="194"/>
      <c r="O12" s="214"/>
      <c r="P12" s="211"/>
      <c r="Q12" s="211"/>
      <c r="R12" s="211"/>
      <c r="S12" s="211"/>
      <c r="T12" s="211"/>
      <c r="U12" s="211"/>
      <c r="V12" s="213"/>
    </row>
    <row r="13" spans="2:22" x14ac:dyDescent="0.25">
      <c r="B13" s="195"/>
      <c r="C13" s="187"/>
      <c r="D13" s="187"/>
      <c r="E13" s="194"/>
      <c r="G13" s="195"/>
      <c r="H13" s="187"/>
      <c r="I13" s="187"/>
      <c r="J13" s="187"/>
      <c r="K13" s="187"/>
      <c r="L13" s="187"/>
      <c r="M13" s="194"/>
      <c r="O13" s="214"/>
      <c r="P13" s="211"/>
      <c r="Q13" s="211"/>
      <c r="R13" s="211"/>
      <c r="S13" s="211"/>
      <c r="T13" s="211"/>
      <c r="U13" s="211"/>
      <c r="V13" s="213"/>
    </row>
    <row r="14" spans="2:22" ht="17.25" x14ac:dyDescent="0.25">
      <c r="B14" s="202" t="s">
        <v>81</v>
      </c>
      <c r="C14" s="189" t="s">
        <v>82</v>
      </c>
      <c r="D14" s="189" t="s">
        <v>83</v>
      </c>
      <c r="E14" s="194"/>
      <c r="F14" s="60"/>
      <c r="G14" s="195"/>
      <c r="H14" s="186" t="s">
        <v>89</v>
      </c>
      <c r="I14" s="186" t="s">
        <v>90</v>
      </c>
      <c r="J14" s="186" t="s">
        <v>88</v>
      </c>
      <c r="K14" s="186" t="s">
        <v>106</v>
      </c>
      <c r="L14" s="186" t="s">
        <v>107</v>
      </c>
      <c r="M14" s="194"/>
      <c r="O14" s="214"/>
      <c r="P14" s="211"/>
      <c r="Q14" s="211"/>
      <c r="R14" s="211"/>
      <c r="S14" s="211"/>
      <c r="T14" s="211"/>
      <c r="U14" s="211"/>
      <c r="V14" s="213"/>
    </row>
    <row r="15" spans="2:22" x14ac:dyDescent="0.25">
      <c r="B15" s="195">
        <v>1</v>
      </c>
      <c r="C15" s="203"/>
      <c r="D15" s="203"/>
      <c r="E15" s="194"/>
      <c r="G15" s="195"/>
      <c r="H15" s="187">
        <f>$C$15</f>
        <v>0</v>
      </c>
      <c r="I15" s="187">
        <f>$D$15</f>
        <v>0</v>
      </c>
      <c r="J15" s="187">
        <f>$C$15*$D$15</f>
        <v>0</v>
      </c>
      <c r="K15" s="187">
        <f>$C$15^2</f>
        <v>0</v>
      </c>
      <c r="L15" s="187">
        <f>$D$15^2</f>
        <v>0</v>
      </c>
      <c r="M15" s="194"/>
      <c r="O15" s="214"/>
      <c r="P15" s="211"/>
      <c r="Q15" s="211"/>
      <c r="R15" s="211"/>
      <c r="S15" s="211"/>
      <c r="T15" s="211"/>
      <c r="U15" s="211"/>
      <c r="V15" s="213"/>
    </row>
    <row r="16" spans="2:22" x14ac:dyDescent="0.25">
      <c r="B16" s="195">
        <v>2</v>
      </c>
      <c r="C16" s="203"/>
      <c r="D16" s="203"/>
      <c r="E16" s="194"/>
      <c r="G16" s="195"/>
      <c r="H16" s="187">
        <f>$C$16</f>
        <v>0</v>
      </c>
      <c r="I16" s="187">
        <f>$D$16</f>
        <v>0</v>
      </c>
      <c r="J16" s="187">
        <f>$C$16*$D$16</f>
        <v>0</v>
      </c>
      <c r="K16" s="187">
        <f>$C$16^2</f>
        <v>0</v>
      </c>
      <c r="L16" s="187">
        <f>$D$16^2</f>
        <v>0</v>
      </c>
      <c r="M16" s="194"/>
      <c r="O16" s="214"/>
      <c r="P16" s="211"/>
      <c r="Q16" s="211"/>
      <c r="R16" s="211"/>
      <c r="S16" s="211"/>
      <c r="T16" s="211"/>
      <c r="U16" s="211"/>
      <c r="V16" s="213"/>
    </row>
    <row r="17" spans="2:22" x14ac:dyDescent="0.25">
      <c r="B17" s="195">
        <v>3</v>
      </c>
      <c r="C17" s="203"/>
      <c r="D17" s="203"/>
      <c r="E17" s="194"/>
      <c r="G17" s="195"/>
      <c r="H17" s="187">
        <f>$C$17</f>
        <v>0</v>
      </c>
      <c r="I17" s="187">
        <f>$D$17</f>
        <v>0</v>
      </c>
      <c r="J17" s="187">
        <f>$C$17*$D$17</f>
        <v>0</v>
      </c>
      <c r="K17" s="187">
        <f>$C$17^2</f>
        <v>0</v>
      </c>
      <c r="L17" s="187">
        <f>$D$17^2</f>
        <v>0</v>
      </c>
      <c r="M17" s="194"/>
      <c r="O17" s="214"/>
      <c r="P17" s="211"/>
      <c r="Q17" s="211"/>
      <c r="R17" s="211"/>
      <c r="S17" s="211"/>
      <c r="T17" s="211"/>
      <c r="U17" s="211"/>
      <c r="V17" s="213"/>
    </row>
    <row r="18" spans="2:22" x14ac:dyDescent="0.25">
      <c r="B18" s="195">
        <v>4</v>
      </c>
      <c r="C18" s="203"/>
      <c r="D18" s="203"/>
      <c r="E18" s="194"/>
      <c r="G18" s="195"/>
      <c r="H18" s="187">
        <f>$C$18</f>
        <v>0</v>
      </c>
      <c r="I18" s="187">
        <f>$D$18</f>
        <v>0</v>
      </c>
      <c r="J18" s="187">
        <f>$C$18*$D$18</f>
        <v>0</v>
      </c>
      <c r="K18" s="187">
        <f>$C$18^2</f>
        <v>0</v>
      </c>
      <c r="L18" s="187">
        <f>$D$18^2</f>
        <v>0</v>
      </c>
      <c r="M18" s="194"/>
      <c r="O18" s="214"/>
      <c r="P18" s="211"/>
      <c r="Q18" s="211"/>
      <c r="R18" s="211"/>
      <c r="S18" s="211"/>
      <c r="T18" s="211"/>
      <c r="U18" s="211"/>
      <c r="V18" s="213"/>
    </row>
    <row r="19" spans="2:22" x14ac:dyDescent="0.25">
      <c r="B19" s="195">
        <v>5</v>
      </c>
      <c r="C19" s="203"/>
      <c r="D19" s="203"/>
      <c r="E19" s="194"/>
      <c r="G19" s="195"/>
      <c r="H19" s="187">
        <f>$C$19</f>
        <v>0</v>
      </c>
      <c r="I19" s="187">
        <f>$D$19</f>
        <v>0</v>
      </c>
      <c r="J19" s="187">
        <f>$C$19*$D$19</f>
        <v>0</v>
      </c>
      <c r="K19" s="187">
        <f>$C$19^2</f>
        <v>0</v>
      </c>
      <c r="L19" s="187">
        <f>$D$19^2</f>
        <v>0</v>
      </c>
      <c r="M19" s="194"/>
      <c r="O19" s="214"/>
      <c r="P19" s="211"/>
      <c r="Q19" s="211"/>
      <c r="R19" s="211"/>
      <c r="S19" s="211"/>
      <c r="T19" s="211"/>
      <c r="U19" s="211"/>
      <c r="V19" s="213"/>
    </row>
    <row r="20" spans="2:22" x14ac:dyDescent="0.25">
      <c r="B20" s="195">
        <v>6</v>
      </c>
      <c r="C20" s="203"/>
      <c r="D20" s="203"/>
      <c r="E20" s="194"/>
      <c r="G20" s="195"/>
      <c r="H20" s="187">
        <f>$C$20</f>
        <v>0</v>
      </c>
      <c r="I20" s="187">
        <f>$D$20</f>
        <v>0</v>
      </c>
      <c r="J20" s="187">
        <f>$C$20*$D$20</f>
        <v>0</v>
      </c>
      <c r="K20" s="187">
        <f>$C$20^2</f>
        <v>0</v>
      </c>
      <c r="L20" s="187">
        <f>$D$20^2</f>
        <v>0</v>
      </c>
      <c r="M20" s="194"/>
      <c r="O20" s="214"/>
      <c r="P20" s="211"/>
      <c r="Q20" s="211"/>
      <c r="R20" s="211"/>
      <c r="S20" s="211"/>
      <c r="T20" s="211"/>
      <c r="U20" s="211"/>
      <c r="V20" s="213"/>
    </row>
    <row r="21" spans="2:22" x14ac:dyDescent="0.25">
      <c r="B21" s="195">
        <v>7</v>
      </c>
      <c r="C21" s="203"/>
      <c r="D21" s="203"/>
      <c r="E21" s="194"/>
      <c r="G21" s="195"/>
      <c r="H21" s="187">
        <f>$C$21</f>
        <v>0</v>
      </c>
      <c r="I21" s="187">
        <f>$D$21</f>
        <v>0</v>
      </c>
      <c r="J21" s="187">
        <f>$C$21*$D$21</f>
        <v>0</v>
      </c>
      <c r="K21" s="187">
        <f>$C$21^2</f>
        <v>0</v>
      </c>
      <c r="L21" s="187">
        <f>$D$21^2</f>
        <v>0</v>
      </c>
      <c r="M21" s="194"/>
      <c r="O21" s="214"/>
      <c r="P21" s="211"/>
      <c r="Q21" s="211"/>
      <c r="R21" s="211"/>
      <c r="S21" s="211"/>
      <c r="T21" s="211"/>
      <c r="U21" s="211"/>
      <c r="V21" s="213"/>
    </row>
    <row r="22" spans="2:22" x14ac:dyDescent="0.25">
      <c r="B22" s="195">
        <v>8</v>
      </c>
      <c r="C22" s="203"/>
      <c r="D22" s="203"/>
      <c r="E22" s="194"/>
      <c r="G22" s="195"/>
      <c r="H22" s="187">
        <f>$C$22</f>
        <v>0</v>
      </c>
      <c r="I22" s="187">
        <f>$D$22</f>
        <v>0</v>
      </c>
      <c r="J22" s="187">
        <f>$C$22*$D$22</f>
        <v>0</v>
      </c>
      <c r="K22" s="187">
        <f>$C$22^2</f>
        <v>0</v>
      </c>
      <c r="L22" s="187">
        <f>$D$22^2</f>
        <v>0</v>
      </c>
      <c r="M22" s="194"/>
      <c r="O22" s="214"/>
      <c r="P22" s="211"/>
      <c r="Q22" s="211"/>
      <c r="R22" s="211"/>
      <c r="S22" s="211"/>
      <c r="T22" s="211"/>
      <c r="U22" s="211"/>
      <c r="V22" s="213"/>
    </row>
    <row r="23" spans="2:22" x14ac:dyDescent="0.25">
      <c r="B23" s="195">
        <v>9</v>
      </c>
      <c r="C23" s="203"/>
      <c r="D23" s="203"/>
      <c r="E23" s="194"/>
      <c r="G23" s="195"/>
      <c r="H23" s="187">
        <f>$C$23</f>
        <v>0</v>
      </c>
      <c r="I23" s="187">
        <f>$D$23</f>
        <v>0</v>
      </c>
      <c r="J23" s="187">
        <f>$C$23*$D$23</f>
        <v>0</v>
      </c>
      <c r="K23" s="187">
        <f>$C$23^2</f>
        <v>0</v>
      </c>
      <c r="L23" s="187">
        <f>$D$23^2</f>
        <v>0</v>
      </c>
      <c r="M23" s="194"/>
      <c r="O23" s="214"/>
      <c r="P23" s="211"/>
      <c r="Q23" s="211"/>
      <c r="R23" s="211"/>
      <c r="S23" s="211"/>
      <c r="T23" s="211"/>
      <c r="U23" s="211"/>
      <c r="V23" s="213"/>
    </row>
    <row r="24" spans="2:22" x14ac:dyDescent="0.25">
      <c r="B24" s="195">
        <v>10</v>
      </c>
      <c r="C24" s="203"/>
      <c r="D24" s="203"/>
      <c r="E24" s="194"/>
      <c r="G24" s="195"/>
      <c r="H24" s="187">
        <f>$C$24</f>
        <v>0</v>
      </c>
      <c r="I24" s="187">
        <f>$D$24</f>
        <v>0</v>
      </c>
      <c r="J24" s="187">
        <f>$C$24*$D$24</f>
        <v>0</v>
      </c>
      <c r="K24" s="187">
        <f>$C$24^2</f>
        <v>0</v>
      </c>
      <c r="L24" s="187">
        <f>$D$24^2</f>
        <v>0</v>
      </c>
      <c r="M24" s="194"/>
      <c r="O24" s="214"/>
      <c r="P24" s="211"/>
      <c r="Q24" s="211"/>
      <c r="R24" s="211"/>
      <c r="S24" s="211"/>
      <c r="T24" s="211"/>
      <c r="U24" s="211"/>
      <c r="V24" s="213"/>
    </row>
    <row r="25" spans="2:22" x14ac:dyDescent="0.25">
      <c r="B25" s="195"/>
      <c r="C25" s="187"/>
      <c r="D25" s="187"/>
      <c r="E25" s="194"/>
      <c r="G25" s="205" t="s">
        <v>91</v>
      </c>
      <c r="H25" s="206">
        <f>SUM(H15:H24)</f>
        <v>0</v>
      </c>
      <c r="I25" s="206">
        <f>SUM(I15:I24)</f>
        <v>0</v>
      </c>
      <c r="J25" s="206">
        <f>SUM(J15:J24)</f>
        <v>0</v>
      </c>
      <c r="K25" s="206">
        <f>SUM(K15:K24)</f>
        <v>0</v>
      </c>
      <c r="L25" s="206">
        <f>SUM(L15:L24)</f>
        <v>0</v>
      </c>
      <c r="M25" s="194"/>
      <c r="O25" s="214"/>
      <c r="P25" s="211"/>
      <c r="Q25" s="211"/>
      <c r="R25" s="211"/>
      <c r="S25" s="211"/>
      <c r="T25" s="211"/>
      <c r="U25" s="211"/>
      <c r="V25" s="213"/>
    </row>
    <row r="26" spans="2:22" ht="15.75" thickBot="1" x14ac:dyDescent="0.3">
      <c r="B26" s="196"/>
      <c r="C26" s="197"/>
      <c r="D26" s="197"/>
      <c r="E26" s="198"/>
      <c r="G26" s="195"/>
      <c r="H26" s="187"/>
      <c r="I26" s="187"/>
      <c r="J26" s="187"/>
      <c r="K26" s="187"/>
      <c r="L26" s="187"/>
      <c r="M26" s="194"/>
      <c r="O26" s="214"/>
      <c r="P26" s="211"/>
      <c r="Q26" s="211"/>
      <c r="R26" s="211"/>
      <c r="S26" s="211"/>
      <c r="T26" s="211"/>
      <c r="U26" s="211"/>
      <c r="V26" s="213"/>
    </row>
    <row r="27" spans="2:22" x14ac:dyDescent="0.25">
      <c r="F27" s="75"/>
      <c r="G27" s="205" t="s">
        <v>147</v>
      </c>
      <c r="H27" s="207" t="e">
        <f>(($I$25*$K$25)-($H$25*$J$25))/(($C$12*$K$25)-($H$25^2))</f>
        <v>#DIV/0!</v>
      </c>
      <c r="I27" s="187"/>
      <c r="J27" s="187"/>
      <c r="K27" s="187"/>
      <c r="L27" s="187"/>
      <c r="M27" s="194"/>
      <c r="O27" s="214"/>
      <c r="P27" s="211"/>
      <c r="Q27" s="211"/>
      <c r="R27" s="211"/>
      <c r="S27" s="211"/>
      <c r="T27" s="211"/>
      <c r="U27" s="211"/>
      <c r="V27" s="213"/>
    </row>
    <row r="28" spans="2:22" ht="15.75" thickBot="1" x14ac:dyDescent="0.3">
      <c r="G28" s="205" t="s">
        <v>92</v>
      </c>
      <c r="H28" s="207" t="e">
        <f>(($C$12*$J$25)-($H$25*$I$25))/(($C$12*$K$25)-($H$25^2))</f>
        <v>#DIV/0!</v>
      </c>
      <c r="I28" s="187"/>
      <c r="J28" s="187"/>
      <c r="K28" s="187"/>
      <c r="L28" s="187"/>
      <c r="M28" s="194"/>
      <c r="O28" s="215"/>
      <c r="P28" s="216"/>
      <c r="Q28" s="216"/>
      <c r="R28" s="216"/>
      <c r="S28" s="216"/>
      <c r="T28" s="216"/>
      <c r="U28" s="216"/>
      <c r="V28" s="217"/>
    </row>
    <row r="29" spans="2:22" ht="17.25" x14ac:dyDescent="0.25">
      <c r="G29" s="205" t="s">
        <v>108</v>
      </c>
      <c r="H29" s="208" t="e">
        <f>RSQ(D15:D24, C15:C24)</f>
        <v>#DIV/0!</v>
      </c>
      <c r="I29" s="187"/>
      <c r="J29" s="187"/>
      <c r="K29" s="187"/>
      <c r="L29" s="187"/>
      <c r="M29" s="194"/>
    </row>
    <row r="30" spans="2:22" x14ac:dyDescent="0.25">
      <c r="G30" s="195" t="s">
        <v>118</v>
      </c>
      <c r="H30" s="187"/>
      <c r="I30" s="187"/>
      <c r="J30" s="187"/>
      <c r="K30" s="187"/>
      <c r="L30" s="187"/>
      <c r="M30" s="194"/>
    </row>
    <row r="31" spans="2:22" x14ac:dyDescent="0.25">
      <c r="G31" s="195"/>
      <c r="H31" s="185" t="s">
        <v>93</v>
      </c>
      <c r="I31" s="185" t="s">
        <v>94</v>
      </c>
      <c r="J31" s="185" t="s">
        <v>95</v>
      </c>
      <c r="K31" s="185" t="s">
        <v>96</v>
      </c>
      <c r="L31" s="185" t="s">
        <v>97</v>
      </c>
      <c r="M31" s="194"/>
    </row>
    <row r="32" spans="2:22" x14ac:dyDescent="0.25">
      <c r="G32" s="195"/>
      <c r="H32" s="185" t="s">
        <v>93</v>
      </c>
      <c r="I32" s="190" t="s">
        <v>94</v>
      </c>
      <c r="J32" s="192" t="e">
        <f>ROUND(H28, 4) &amp;" x"</f>
        <v>#DIV/0!</v>
      </c>
      <c r="K32" s="190" t="s">
        <v>96</v>
      </c>
      <c r="L32" s="191" t="e">
        <f>$H$27</f>
        <v>#DIV/0!</v>
      </c>
      <c r="M32" s="194"/>
    </row>
    <row r="33" spans="2:14" ht="18" thickBot="1" x14ac:dyDescent="0.3">
      <c r="G33" s="196"/>
      <c r="H33" s="188" t="s">
        <v>109</v>
      </c>
      <c r="I33" s="197" t="s">
        <v>94</v>
      </c>
      <c r="J33" s="209" t="e">
        <f>$H$29</f>
        <v>#DIV/0!</v>
      </c>
      <c r="K33" s="197"/>
      <c r="L33" s="197"/>
      <c r="M33" s="198"/>
    </row>
    <row r="34" spans="2:14" ht="15.75" thickBot="1" x14ac:dyDescent="0.3"/>
    <row r="35" spans="2:14" x14ac:dyDescent="0.25">
      <c r="B35" s="232"/>
      <c r="C35" s="225"/>
      <c r="D35" s="225"/>
      <c r="E35" s="225"/>
      <c r="F35" s="225"/>
      <c r="G35" s="226"/>
      <c r="I35" s="219"/>
      <c r="J35" s="220"/>
      <c r="K35" s="220"/>
      <c r="L35" s="220"/>
      <c r="M35" s="225"/>
      <c r="N35" s="226"/>
    </row>
    <row r="36" spans="2:14" s="210" customFormat="1" x14ac:dyDescent="0.25">
      <c r="B36" s="320" t="s">
        <v>168</v>
      </c>
      <c r="C36" s="321"/>
      <c r="D36" s="321"/>
      <c r="E36" s="321"/>
      <c r="F36" s="321"/>
      <c r="G36" s="322"/>
      <c r="I36" s="320" t="s">
        <v>169</v>
      </c>
      <c r="J36" s="321"/>
      <c r="K36" s="321"/>
      <c r="L36" s="321"/>
      <c r="M36" s="321"/>
      <c r="N36" s="322"/>
    </row>
    <row r="37" spans="2:14" s="210" customFormat="1" x14ac:dyDescent="0.25">
      <c r="B37" s="228"/>
      <c r="C37" s="224"/>
      <c r="D37" s="224"/>
      <c r="E37" s="224"/>
      <c r="F37" s="224"/>
      <c r="G37" s="227"/>
      <c r="I37" s="159"/>
      <c r="J37" s="160"/>
      <c r="K37" s="160"/>
      <c r="L37" s="160"/>
      <c r="M37" s="224"/>
      <c r="N37" s="227"/>
    </row>
    <row r="38" spans="2:14" x14ac:dyDescent="0.25">
      <c r="B38" s="228" t="s">
        <v>98</v>
      </c>
      <c r="C38" s="224"/>
      <c r="D38" s="224"/>
      <c r="E38" s="224"/>
      <c r="F38" s="224"/>
      <c r="G38" s="227"/>
      <c r="I38" s="228" t="s">
        <v>98</v>
      </c>
      <c r="J38" s="224"/>
      <c r="K38" s="224"/>
      <c r="L38" s="224"/>
      <c r="M38" s="224"/>
      <c r="N38" s="227"/>
    </row>
    <row r="39" spans="2:14" x14ac:dyDescent="0.25">
      <c r="B39" s="315" t="s">
        <v>99</v>
      </c>
      <c r="C39" s="316"/>
      <c r="D39" s="233"/>
      <c r="E39" s="224"/>
      <c r="F39" s="224"/>
      <c r="G39" s="227"/>
      <c r="I39" s="315" t="s">
        <v>99</v>
      </c>
      <c r="J39" s="316"/>
      <c r="K39" s="233"/>
      <c r="L39" s="224"/>
      <c r="M39" s="224"/>
      <c r="N39" s="227"/>
    </row>
    <row r="40" spans="2:14" x14ac:dyDescent="0.25">
      <c r="B40" s="228"/>
      <c r="C40" s="224"/>
      <c r="D40" s="224"/>
      <c r="E40" s="224"/>
      <c r="F40" s="224"/>
      <c r="G40" s="227"/>
      <c r="I40" s="228"/>
      <c r="J40" s="224"/>
      <c r="K40" s="224"/>
      <c r="L40" s="224"/>
      <c r="M40" s="224"/>
      <c r="N40" s="227"/>
    </row>
    <row r="41" spans="2:14" x14ac:dyDescent="0.25">
      <c r="B41" s="235" t="s">
        <v>100</v>
      </c>
      <c r="C41" s="234"/>
      <c r="D41" s="236" t="s">
        <v>103</v>
      </c>
      <c r="E41" s="224"/>
      <c r="F41" s="224"/>
      <c r="G41" s="227"/>
      <c r="I41" s="235" t="s">
        <v>116</v>
      </c>
      <c r="J41" s="234"/>
      <c r="K41" s="236" t="s">
        <v>117</v>
      </c>
      <c r="L41" s="224"/>
      <c r="M41" s="224"/>
      <c r="N41" s="227"/>
    </row>
    <row r="42" spans="2:14" x14ac:dyDescent="0.25">
      <c r="B42" s="235" t="s">
        <v>101</v>
      </c>
      <c r="C42" s="224" t="e">
        <f>((C41-H27)/H28)</f>
        <v>#DIV/0!</v>
      </c>
      <c r="D42" s="236" t="s">
        <v>104</v>
      </c>
      <c r="E42" s="224"/>
      <c r="F42" s="224"/>
      <c r="G42" s="237"/>
      <c r="I42" s="235"/>
      <c r="J42" s="224"/>
      <c r="K42" s="236"/>
      <c r="L42" s="224"/>
      <c r="M42" s="224"/>
      <c r="N42" s="227"/>
    </row>
    <row r="43" spans="2:14" x14ac:dyDescent="0.25">
      <c r="B43" s="235" t="s">
        <v>102</v>
      </c>
      <c r="C43" s="238" t="e">
        <f>($C$42/$D$39)*100</f>
        <v>#DIV/0!</v>
      </c>
      <c r="D43" s="236" t="s">
        <v>105</v>
      </c>
      <c r="E43" s="224"/>
      <c r="F43" s="224"/>
      <c r="G43" s="227"/>
      <c r="I43" s="235" t="s">
        <v>102</v>
      </c>
      <c r="J43" s="238" t="e">
        <f>($J$41/$K$39)*100</f>
        <v>#DIV/0!</v>
      </c>
      <c r="K43" s="236" t="s">
        <v>105</v>
      </c>
      <c r="L43" s="224"/>
      <c r="M43" s="224"/>
      <c r="N43" s="227"/>
    </row>
    <row r="44" spans="2:14" ht="15.75" thickBot="1" x14ac:dyDescent="0.3">
      <c r="B44" s="229"/>
      <c r="C44" s="230"/>
      <c r="D44" s="230"/>
      <c r="E44" s="230"/>
      <c r="F44" s="230"/>
      <c r="G44" s="231"/>
      <c r="I44" s="229"/>
      <c r="J44" s="230"/>
      <c r="K44" s="230"/>
      <c r="L44" s="230"/>
      <c r="M44" s="230"/>
      <c r="N44" s="231"/>
    </row>
  </sheetData>
  <sheetProtection password="C601" sheet="1" objects="1" scenarios="1"/>
  <protectedRanges>
    <protectedRange sqref="K39 J41" name="Range5_1"/>
    <protectedRange sqref="D39 C41 K39 J41" name="Range4_1"/>
    <protectedRange sqref="C12" name="Range2"/>
    <protectedRange sqref="C15:D19" name="Range2_1_1"/>
    <protectedRange sqref="C20:D24" name="Range2_2"/>
    <protectedRange sqref="E3:G5" name="Range6_1"/>
    <protectedRange sqref="L2:N5" name="Range6_2"/>
  </protectedRanges>
  <mergeCells count="26">
    <mergeCell ref="B2:D2"/>
    <mergeCell ref="B3:D3"/>
    <mergeCell ref="B4:D4"/>
    <mergeCell ref="B5:D5"/>
    <mergeCell ref="E2:G2"/>
    <mergeCell ref="E3:G3"/>
    <mergeCell ref="P6:R6"/>
    <mergeCell ref="I39:J39"/>
    <mergeCell ref="E4:G4"/>
    <mergeCell ref="B39:C39"/>
    <mergeCell ref="L5:N5"/>
    <mergeCell ref="E5:G5"/>
    <mergeCell ref="I5:K5"/>
    <mergeCell ref="B11:E11"/>
    <mergeCell ref="H11:L11"/>
    <mergeCell ref="P11:U11"/>
    <mergeCell ref="B36:G36"/>
    <mergeCell ref="I36:N36"/>
    <mergeCell ref="B6:D6"/>
    <mergeCell ref="E6:G6"/>
    <mergeCell ref="L2:N2"/>
    <mergeCell ref="L3:N3"/>
    <mergeCell ref="L4:N4"/>
    <mergeCell ref="I2:K2"/>
    <mergeCell ref="I3:K3"/>
    <mergeCell ref="I4:K4"/>
  </mergeCells>
  <phoneticPr fontId="10" type="noConversion"/>
  <conditionalFormatting sqref="C43 J43">
    <cfRule type="cellIs" dxfId="1" priority="1" stopIfTrue="1" operator="notBetween">
      <formula>70</formula>
      <formula>130</formula>
    </cfRule>
  </conditionalFormatting>
  <conditionalFormatting sqref="E2:G2">
    <cfRule type="cellIs" dxfId="0" priority="3" stopIfTrue="1" operator="equal">
      <formula>0</formula>
    </cfRule>
  </conditionalFormatting>
  <hyperlinks>
    <hyperlink ref="P6" location="Instructions!A37" display="For Instructions, click here"/>
  </hyperlinks>
  <pageMargins left="0.75" right="0.75" top="1" bottom="1" header="0.5" footer="0.5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5" zoomScaleNormal="75" workbookViewId="0">
      <selection activeCell="A26" sqref="A26"/>
    </sheetView>
  </sheetViews>
  <sheetFormatPr defaultRowHeight="15" x14ac:dyDescent="0.25"/>
  <cols>
    <col min="1" max="1" width="19.5703125" bestFit="1" customWidth="1"/>
    <col min="2" max="2" width="36.5703125" customWidth="1"/>
    <col min="3" max="3" width="2.140625" customWidth="1"/>
    <col min="4" max="4" width="22.5703125" bestFit="1" customWidth="1"/>
    <col min="5" max="5" width="27.140625" customWidth="1"/>
    <col min="6" max="6" width="1.85546875" customWidth="1"/>
    <col min="7" max="7" width="19.28515625" customWidth="1"/>
    <col min="10" max="10" width="1.7109375" customWidth="1"/>
  </cols>
  <sheetData>
    <row r="1" spans="1:10" ht="18.75" x14ac:dyDescent="0.3">
      <c r="B1" s="261" t="s">
        <v>159</v>
      </c>
      <c r="C1" s="261"/>
      <c r="D1" s="261"/>
      <c r="E1" s="261"/>
      <c r="F1" s="261"/>
      <c r="G1" s="261"/>
    </row>
    <row r="2" spans="1:10" ht="15.75" x14ac:dyDescent="0.25">
      <c r="B2" s="260" t="s">
        <v>148</v>
      </c>
      <c r="C2" s="260"/>
      <c r="D2" s="260"/>
      <c r="E2" s="260"/>
      <c r="F2" s="260"/>
      <c r="G2" s="260"/>
    </row>
    <row r="3" spans="1:10" ht="15.75" x14ac:dyDescent="0.25">
      <c r="B3" s="260" t="s">
        <v>149</v>
      </c>
      <c r="C3" s="260"/>
      <c r="D3" s="260"/>
      <c r="E3" s="260"/>
      <c r="F3" s="260"/>
      <c r="G3" s="260"/>
    </row>
    <row r="4" spans="1:10" ht="15.75" x14ac:dyDescent="0.25">
      <c r="B4" s="260" t="s">
        <v>175</v>
      </c>
      <c r="C4" s="260"/>
      <c r="D4" s="260"/>
      <c r="E4" s="260"/>
      <c r="F4" s="260"/>
      <c r="G4" s="260"/>
    </row>
    <row r="5" spans="1:10" ht="15.75" x14ac:dyDescent="0.25">
      <c r="B5" s="260" t="s">
        <v>151</v>
      </c>
      <c r="C5" s="260"/>
      <c r="D5" s="260"/>
      <c r="E5" s="260"/>
      <c r="F5" s="260"/>
      <c r="G5" s="260"/>
    </row>
    <row r="7" spans="1:10" ht="24.95" customHeight="1" x14ac:dyDescent="0.25">
      <c r="A7" s="2" t="s">
        <v>10</v>
      </c>
      <c r="D7" s="2" t="s">
        <v>11</v>
      </c>
      <c r="G7" s="2" t="s">
        <v>47</v>
      </c>
    </row>
    <row r="8" spans="1:10" ht="24.95" customHeight="1" x14ac:dyDescent="0.25">
      <c r="A8" s="1" t="s">
        <v>0</v>
      </c>
      <c r="B8" s="221"/>
      <c r="C8" s="1"/>
      <c r="D8" s="1" t="s">
        <v>1</v>
      </c>
      <c r="E8" s="1"/>
      <c r="F8" s="1"/>
      <c r="G8" s="1" t="s">
        <v>15</v>
      </c>
      <c r="H8" s="259"/>
      <c r="I8" s="257"/>
      <c r="J8" s="258"/>
    </row>
    <row r="9" spans="1:10" ht="24.95" customHeight="1" x14ac:dyDescent="0.25">
      <c r="A9" s="1" t="s">
        <v>2</v>
      </c>
      <c r="B9" s="1"/>
      <c r="C9" s="1"/>
      <c r="D9" s="1" t="s">
        <v>3</v>
      </c>
      <c r="E9" s="221"/>
      <c r="F9" s="1"/>
      <c r="G9" s="1" t="s">
        <v>48</v>
      </c>
      <c r="H9" s="253"/>
      <c r="I9" s="254"/>
      <c r="J9" s="255"/>
    </row>
    <row r="10" spans="1:10" ht="24.95" customHeight="1" x14ac:dyDescent="0.25">
      <c r="A10" s="1" t="s">
        <v>9</v>
      </c>
      <c r="B10" s="1"/>
      <c r="C10" s="1"/>
      <c r="D10" s="1"/>
      <c r="E10" s="1"/>
      <c r="F10" s="1"/>
      <c r="G10" s="1"/>
      <c r="H10" s="253"/>
      <c r="I10" s="254"/>
      <c r="J10" s="255"/>
    </row>
    <row r="11" spans="1:10" ht="24.95" customHeight="1" x14ac:dyDescent="0.25">
      <c r="A11" s="1" t="s">
        <v>5</v>
      </c>
      <c r="B11" s="1"/>
      <c r="C11" s="1"/>
      <c r="D11" s="1"/>
      <c r="E11" s="1"/>
      <c r="F11" s="1"/>
      <c r="G11" s="1"/>
      <c r="H11" s="253"/>
      <c r="I11" s="254"/>
      <c r="J11" s="255"/>
    </row>
    <row r="12" spans="1:10" ht="24.95" customHeight="1" x14ac:dyDescent="0.25">
      <c r="A12" s="1" t="s">
        <v>6</v>
      </c>
      <c r="B12" s="1"/>
      <c r="C12" s="1"/>
      <c r="D12" s="1" t="s">
        <v>4</v>
      </c>
      <c r="E12" s="1"/>
      <c r="F12" s="1"/>
      <c r="G12" s="1"/>
      <c r="H12" s="253"/>
      <c r="I12" s="254"/>
      <c r="J12" s="255"/>
    </row>
    <row r="13" spans="1:10" ht="24.95" customHeight="1" x14ac:dyDescent="0.25">
      <c r="A13" s="1" t="s">
        <v>7</v>
      </c>
      <c r="B13" s="1"/>
      <c r="C13" s="1"/>
      <c r="D13" s="1"/>
      <c r="E13" s="1"/>
      <c r="F13" s="1"/>
      <c r="G13" s="1"/>
      <c r="H13" s="253"/>
      <c r="I13" s="254"/>
      <c r="J13" s="255"/>
    </row>
    <row r="14" spans="1:10" ht="24.95" customHeight="1" x14ac:dyDescent="0.25">
      <c r="A14" s="1" t="s">
        <v>8</v>
      </c>
      <c r="B14" s="1"/>
      <c r="C14" s="1"/>
      <c r="D14" s="1"/>
      <c r="E14" s="1"/>
      <c r="F14" s="1"/>
      <c r="G14" s="1" t="s">
        <v>145</v>
      </c>
      <c r="H14" s="256" t="s">
        <v>172</v>
      </c>
      <c r="I14" s="257"/>
      <c r="J14" s="258"/>
    </row>
    <row r="15" spans="1:10" ht="24.75" customHeight="1" x14ac:dyDescent="0.25">
      <c r="A15" s="1" t="s">
        <v>146</v>
      </c>
      <c r="B15" s="1"/>
      <c r="C15" s="1"/>
      <c r="D15" s="1"/>
      <c r="E15" s="1"/>
      <c r="F15" s="1"/>
      <c r="G15" s="1"/>
      <c r="H15" s="253"/>
      <c r="I15" s="254"/>
      <c r="J15" s="255"/>
    </row>
    <row r="19" spans="4:4" x14ac:dyDescent="0.25">
      <c r="D19" s="80"/>
    </row>
    <row r="20" spans="4:4" x14ac:dyDescent="0.25">
      <c r="D20" s="80"/>
    </row>
    <row r="21" spans="4:4" x14ac:dyDescent="0.25">
      <c r="D21" s="80"/>
    </row>
    <row r="22" spans="4:4" x14ac:dyDescent="0.25">
      <c r="D22" s="80"/>
    </row>
  </sheetData>
  <protectedRanges>
    <protectedRange sqref="H8:J13 G10:G13" name="Range2"/>
    <protectedRange sqref="B8:B14 E8:E14" name="Range1"/>
    <protectedRange sqref="B15" name="Range3"/>
  </protectedRanges>
  <mergeCells count="13">
    <mergeCell ref="B5:G5"/>
    <mergeCell ref="B1:G1"/>
    <mergeCell ref="B2:G2"/>
    <mergeCell ref="B3:G3"/>
    <mergeCell ref="B4:G4"/>
    <mergeCell ref="H15:J15"/>
    <mergeCell ref="H12:J12"/>
    <mergeCell ref="H13:J13"/>
    <mergeCell ref="H14:J14"/>
    <mergeCell ref="H8:J8"/>
    <mergeCell ref="H9:J9"/>
    <mergeCell ref="H10:J10"/>
    <mergeCell ref="H11:J11"/>
  </mergeCells>
  <phoneticPr fontId="10" type="noConversion"/>
  <pageMargins left="0.7" right="0.7" top="0.75" bottom="0.75" header="0.3" footer="0.3"/>
  <pageSetup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6"/>
  <sheetViews>
    <sheetView showGridLines="0" zoomScale="75" zoomScaleNormal="100" zoomScaleSheetLayoutView="100" workbookViewId="0">
      <selection activeCell="A26" sqref="A26"/>
    </sheetView>
  </sheetViews>
  <sheetFormatPr defaultRowHeight="15" x14ac:dyDescent="0.25"/>
  <cols>
    <col min="1" max="1" width="3.85546875" style="23" customWidth="1"/>
    <col min="2" max="2" width="25.7109375" style="23" customWidth="1"/>
    <col min="3" max="3" width="16" style="23" customWidth="1"/>
    <col min="4" max="4" width="8.42578125" style="23" customWidth="1"/>
    <col min="5" max="5" width="16.7109375" style="23" customWidth="1"/>
    <col min="6" max="8" width="9.140625" style="23"/>
    <col min="9" max="9" width="9.28515625" style="23" customWidth="1"/>
    <col min="10" max="15" width="9.140625" style="23"/>
    <col min="16" max="17" width="11" style="23" customWidth="1"/>
    <col min="18" max="16384" width="9.140625" style="23"/>
  </cols>
  <sheetData>
    <row r="1" spans="2:10" ht="18.75" x14ac:dyDescent="0.3">
      <c r="D1" s="261" t="s">
        <v>158</v>
      </c>
      <c r="E1" s="261"/>
      <c r="F1" s="261"/>
      <c r="G1" s="261"/>
      <c r="H1" s="261"/>
      <c r="I1" s="261"/>
      <c r="J1" s="261"/>
    </row>
    <row r="2" spans="2:10" ht="14.25" customHeight="1" x14ac:dyDescent="0.25">
      <c r="D2" s="260" t="s">
        <v>148</v>
      </c>
      <c r="E2" s="260"/>
      <c r="F2" s="260"/>
      <c r="G2" s="260"/>
      <c r="H2" s="260"/>
      <c r="I2" s="260"/>
      <c r="J2" s="260"/>
    </row>
    <row r="3" spans="2:10" ht="14.25" customHeight="1" x14ac:dyDescent="0.25">
      <c r="D3" s="260" t="s">
        <v>149</v>
      </c>
      <c r="E3" s="260"/>
      <c r="F3" s="260"/>
      <c r="G3" s="260"/>
      <c r="H3" s="260"/>
      <c r="I3" s="260"/>
      <c r="J3" s="260"/>
    </row>
    <row r="4" spans="2:10" ht="14.25" customHeight="1" x14ac:dyDescent="0.25">
      <c r="D4" s="260" t="s">
        <v>150</v>
      </c>
      <c r="E4" s="260"/>
      <c r="F4" s="260"/>
      <c r="G4" s="260"/>
      <c r="H4" s="260"/>
      <c r="I4" s="260"/>
      <c r="J4" s="260"/>
    </row>
    <row r="5" spans="2:10" ht="14.25" customHeight="1" x14ac:dyDescent="0.25">
      <c r="D5" s="260" t="s">
        <v>151</v>
      </c>
      <c r="E5" s="260"/>
      <c r="F5" s="260"/>
      <c r="G5" s="260"/>
      <c r="H5" s="260"/>
      <c r="I5" s="260"/>
      <c r="J5" s="260"/>
    </row>
    <row r="6" spans="2:10" ht="14.25" customHeight="1" x14ac:dyDescent="0.25">
      <c r="C6" s="78"/>
      <c r="D6" s="78"/>
      <c r="E6" s="78"/>
      <c r="F6" s="75"/>
    </row>
    <row r="7" spans="2:10" x14ac:dyDescent="0.25">
      <c r="B7" s="63" t="s">
        <v>12</v>
      </c>
      <c r="E7" s="81"/>
      <c r="F7" s="75"/>
    </row>
    <row r="8" spans="2:10" x14ac:dyDescent="0.25">
      <c r="F8" s="75"/>
    </row>
    <row r="9" spans="2:10" ht="24.75" customHeight="1" x14ac:dyDescent="0.25">
      <c r="B9" s="248" t="s">
        <v>0</v>
      </c>
      <c r="C9" s="264">
        <f>'Cover Sheet'!B8</f>
        <v>0</v>
      </c>
      <c r="D9" s="265"/>
      <c r="E9" s="266"/>
      <c r="F9" s="75"/>
    </row>
    <row r="10" spans="2:10" ht="24.95" customHeight="1" x14ac:dyDescent="0.25">
      <c r="B10" s="248" t="s">
        <v>156</v>
      </c>
      <c r="C10" s="264">
        <f>'IDC_ODC Calc'!D3</f>
        <v>0</v>
      </c>
      <c r="D10" s="265"/>
      <c r="E10" s="266"/>
      <c r="F10" s="75"/>
    </row>
    <row r="11" spans="2:10" ht="24.95" customHeight="1" x14ac:dyDescent="0.25">
      <c r="B11" s="248" t="s">
        <v>14</v>
      </c>
      <c r="C11" s="267">
        <f>'IDC_ODC Calc'!D2</f>
        <v>0</v>
      </c>
      <c r="D11" s="268"/>
      <c r="E11" s="269"/>
    </row>
    <row r="12" spans="2:10" ht="24.75" customHeight="1" x14ac:dyDescent="0.25">
      <c r="B12" s="248" t="s">
        <v>138</v>
      </c>
      <c r="C12" s="267">
        <f>'IDC_ODC Calc'!D5</f>
        <v>0</v>
      </c>
      <c r="D12" s="268"/>
      <c r="E12" s="269"/>
    </row>
    <row r="13" spans="2:10" s="222" customFormat="1" ht="24.75" customHeight="1" x14ac:dyDescent="0.25">
      <c r="B13" s="248" t="s">
        <v>171</v>
      </c>
      <c r="C13" s="267">
        <f>'IDC_ODC Calc'!D6</f>
        <v>0</v>
      </c>
      <c r="D13" s="268"/>
      <c r="E13" s="269"/>
    </row>
    <row r="14" spans="2:10" x14ac:dyDescent="0.25">
      <c r="B14" s="224"/>
      <c r="C14" s="60"/>
    </row>
    <row r="17" spans="2:17" ht="18" x14ac:dyDescent="0.25">
      <c r="B17" s="273" t="s">
        <v>16</v>
      </c>
      <c r="C17" s="273" t="s">
        <v>27</v>
      </c>
      <c r="D17" s="273" t="s">
        <v>18</v>
      </c>
      <c r="E17" s="273" t="s">
        <v>19</v>
      </c>
      <c r="F17" s="270" t="s">
        <v>20</v>
      </c>
      <c r="G17" s="270" t="s">
        <v>21</v>
      </c>
      <c r="H17" s="270" t="s">
        <v>22</v>
      </c>
      <c r="I17" s="270" t="s">
        <v>23</v>
      </c>
      <c r="J17" s="270" t="s">
        <v>24</v>
      </c>
      <c r="K17" s="89" t="s">
        <v>28</v>
      </c>
      <c r="L17" s="89" t="s">
        <v>25</v>
      </c>
      <c r="M17" s="89" t="s">
        <v>25</v>
      </c>
      <c r="N17" s="89" t="s">
        <v>25</v>
      </c>
      <c r="O17" s="270" t="s">
        <v>26</v>
      </c>
      <c r="P17" s="271" t="s">
        <v>67</v>
      </c>
      <c r="Q17" s="271" t="s">
        <v>68</v>
      </c>
    </row>
    <row r="18" spans="2:17" ht="15.75" x14ac:dyDescent="0.25">
      <c r="B18" s="274"/>
      <c r="C18" s="274"/>
      <c r="D18" s="274"/>
      <c r="E18" s="274"/>
      <c r="F18" s="270"/>
      <c r="G18" s="270"/>
      <c r="H18" s="270"/>
      <c r="I18" s="270"/>
      <c r="J18" s="270"/>
      <c r="K18" s="89" t="s">
        <v>20</v>
      </c>
      <c r="L18" s="89" t="s">
        <v>21</v>
      </c>
      <c r="M18" s="89" t="s">
        <v>22</v>
      </c>
      <c r="N18" s="89" t="s">
        <v>23</v>
      </c>
      <c r="O18" s="270"/>
      <c r="P18" s="272"/>
      <c r="Q18" s="272"/>
    </row>
    <row r="19" spans="2:17" ht="24.95" customHeight="1" x14ac:dyDescent="0.25">
      <c r="B19" s="85">
        <f>'IDC_ODC Calc'!B12</f>
        <v>0</v>
      </c>
      <c r="C19" s="85">
        <f>'IDC_ODC Calc'!D12</f>
        <v>0</v>
      </c>
      <c r="D19" s="85">
        <f>'IDC_ODC Calc'!C12</f>
        <v>0</v>
      </c>
      <c r="E19" s="85">
        <f>'IDC_ODC Calc'!$E$12</f>
        <v>0</v>
      </c>
      <c r="F19" s="85">
        <f>'IDC_ODC Calc'!$F$12</f>
        <v>0</v>
      </c>
      <c r="G19" s="85">
        <f>'IDC_ODC Calc'!$G$12</f>
        <v>0</v>
      </c>
      <c r="H19" s="85"/>
      <c r="I19" s="85">
        <f>'IDC_ODC Calc'!$I$12</f>
        <v>0</v>
      </c>
      <c r="J19" s="85">
        <f>'IDC_ODC Calc'!$Y$12</f>
        <v>0</v>
      </c>
      <c r="K19" s="86" t="str">
        <f>'IDC_ODC Calc'!$K$12</f>
        <v xml:space="preserve"> </v>
      </c>
      <c r="L19" s="86" t="str">
        <f>'IDC_ODC Calc'!$L$12</f>
        <v xml:space="preserve"> </v>
      </c>
      <c r="M19" s="86" t="str">
        <f>'IDC_ODC Calc'!$M$12</f>
        <v xml:space="preserve"> </v>
      </c>
      <c r="N19" s="86" t="str">
        <f>'IDC_ODC Calc'!$N$12</f>
        <v xml:space="preserve"> </v>
      </c>
      <c r="O19" s="87" t="str">
        <f>'IDC_ODC Calc'!$Q$12</f>
        <v xml:space="preserve"> </v>
      </c>
      <c r="P19" s="88">
        <f>'IDC_ODC Calc'!S12</f>
        <v>0</v>
      </c>
      <c r="Q19" s="88">
        <f>'IDC_ODC Calc'!T12</f>
        <v>0</v>
      </c>
    </row>
    <row r="20" spans="2:17" ht="24.95" customHeight="1" x14ac:dyDescent="0.25">
      <c r="B20" s="85">
        <f>'IDC_ODC Calc'!B13</f>
        <v>0</v>
      </c>
      <c r="C20" s="85">
        <f>'IDC_ODC Calc'!D13</f>
        <v>0</v>
      </c>
      <c r="D20" s="85">
        <f>'IDC_ODC Calc'!C13</f>
        <v>0</v>
      </c>
      <c r="E20" s="85">
        <f>'IDC_ODC Calc'!E13</f>
        <v>0</v>
      </c>
      <c r="F20" s="85">
        <f>'IDC_ODC Calc'!F13</f>
        <v>0</v>
      </c>
      <c r="G20" s="85">
        <f>'IDC_ODC Calc'!G13</f>
        <v>0</v>
      </c>
      <c r="H20" s="85">
        <f>'IDC_ODC Calc'!H13</f>
        <v>0</v>
      </c>
      <c r="I20" s="85">
        <f>'IDC_ODC Calc'!I13</f>
        <v>0</v>
      </c>
      <c r="J20" s="85">
        <f>'IDC_ODC Calc'!Y13</f>
        <v>0</v>
      </c>
      <c r="K20" s="86" t="str">
        <f>'IDC_ODC Calc'!K13</f>
        <v xml:space="preserve"> </v>
      </c>
      <c r="L20" s="86" t="str">
        <f>'IDC_ODC Calc'!L13</f>
        <v xml:space="preserve"> </v>
      </c>
      <c r="M20" s="86" t="str">
        <f>'IDC_ODC Calc'!M13</f>
        <v xml:space="preserve"> </v>
      </c>
      <c r="N20" s="86" t="str">
        <f>'IDC_ODC Calc'!N13</f>
        <v xml:space="preserve"> </v>
      </c>
      <c r="O20" s="87" t="str">
        <f>'IDC_ODC Calc'!$Q$13</f>
        <v xml:space="preserve"> </v>
      </c>
      <c r="P20" s="88">
        <f>'IDC_ODC Calc'!S13</f>
        <v>0</v>
      </c>
      <c r="Q20" s="88">
        <f>'IDC_ODC Calc'!T13</f>
        <v>0</v>
      </c>
    </row>
    <row r="21" spans="2:17" ht="24.95" customHeight="1" x14ac:dyDescent="0.25">
      <c r="B21" s="85">
        <f>'IDC_ODC Calc'!B14</f>
        <v>0</v>
      </c>
      <c r="C21" s="85">
        <f>'IDC_ODC Calc'!D14</f>
        <v>0</v>
      </c>
      <c r="D21" s="85">
        <f>'IDC_ODC Calc'!C14</f>
        <v>0</v>
      </c>
      <c r="E21" s="85">
        <f>'IDC_ODC Calc'!E14</f>
        <v>0</v>
      </c>
      <c r="F21" s="85">
        <f>'IDC_ODC Calc'!F14</f>
        <v>0</v>
      </c>
      <c r="G21" s="85">
        <f>'IDC_ODC Calc'!G14</f>
        <v>0</v>
      </c>
      <c r="H21" s="85">
        <f>'IDC_ODC Calc'!H14</f>
        <v>0</v>
      </c>
      <c r="I21" s="85">
        <f>'IDC_ODC Calc'!I14</f>
        <v>0</v>
      </c>
      <c r="J21" s="85">
        <f>'IDC_ODC Calc'!Y14</f>
        <v>0</v>
      </c>
      <c r="K21" s="86" t="str">
        <f>'IDC_ODC Calc'!K14</f>
        <v xml:space="preserve"> </v>
      </c>
      <c r="L21" s="86" t="str">
        <f>'IDC_ODC Calc'!L14</f>
        <v xml:space="preserve"> </v>
      </c>
      <c r="M21" s="86" t="str">
        <f>'IDC_ODC Calc'!M14</f>
        <v xml:space="preserve"> </v>
      </c>
      <c r="N21" s="86" t="str">
        <f>'IDC_ODC Calc'!N14</f>
        <v xml:space="preserve"> </v>
      </c>
      <c r="O21" s="87" t="str">
        <f>'IDC_ODC Calc'!$Q$14</f>
        <v xml:space="preserve"> </v>
      </c>
      <c r="P21" s="88">
        <f>'IDC_ODC Calc'!S14</f>
        <v>0</v>
      </c>
      <c r="Q21" s="88">
        <f>'IDC_ODC Calc'!T14</f>
        <v>0</v>
      </c>
    </row>
    <row r="22" spans="2:17" ht="24.95" customHeight="1" x14ac:dyDescent="0.25">
      <c r="B22" s="85">
        <f>'IDC_ODC Calc'!B15</f>
        <v>0</v>
      </c>
      <c r="C22" s="85">
        <f>'IDC_ODC Calc'!D15</f>
        <v>0</v>
      </c>
      <c r="D22" s="85">
        <f>'IDC_ODC Calc'!C15</f>
        <v>0</v>
      </c>
      <c r="E22" s="85">
        <f>'IDC_ODC Calc'!E15</f>
        <v>0</v>
      </c>
      <c r="F22" s="85">
        <f>'IDC_ODC Calc'!F15</f>
        <v>0</v>
      </c>
      <c r="G22" s="85">
        <f>'IDC_ODC Calc'!G15</f>
        <v>0</v>
      </c>
      <c r="H22" s="85">
        <f>'IDC_ODC Calc'!H15</f>
        <v>0</v>
      </c>
      <c r="I22" s="85">
        <f>'IDC_ODC Calc'!I15</f>
        <v>0</v>
      </c>
      <c r="J22" s="85">
        <f>'IDC_ODC Calc'!Y15</f>
        <v>0</v>
      </c>
      <c r="K22" s="86" t="str">
        <f>'IDC_ODC Calc'!K15</f>
        <v xml:space="preserve"> </v>
      </c>
      <c r="L22" s="86" t="str">
        <f>'IDC_ODC Calc'!L15</f>
        <v xml:space="preserve"> </v>
      </c>
      <c r="M22" s="86" t="str">
        <f>'IDC_ODC Calc'!M15</f>
        <v xml:space="preserve"> </v>
      </c>
      <c r="N22" s="86" t="str">
        <f>'IDC_ODC Calc'!N15</f>
        <v xml:space="preserve"> </v>
      </c>
      <c r="O22" s="87" t="str">
        <f>'IDC_ODC Calc'!$Q$15</f>
        <v xml:space="preserve"> </v>
      </c>
      <c r="P22" s="88">
        <f>'IDC_ODC Calc'!S15</f>
        <v>0</v>
      </c>
      <c r="Q22" s="88">
        <f>'IDC_ODC Calc'!T15</f>
        <v>0</v>
      </c>
    </row>
    <row r="23" spans="2:17" ht="24.95" customHeight="1" x14ac:dyDescent="0.25">
      <c r="B23" s="85">
        <f>'IDC_ODC Calc'!B16</f>
        <v>0</v>
      </c>
      <c r="C23" s="85">
        <f>'IDC_ODC Calc'!D16</f>
        <v>0</v>
      </c>
      <c r="D23" s="85">
        <f>'IDC_ODC Calc'!C16</f>
        <v>0</v>
      </c>
      <c r="E23" s="85">
        <f>'IDC_ODC Calc'!E16</f>
        <v>0</v>
      </c>
      <c r="F23" s="85">
        <f>'IDC_ODC Calc'!F16</f>
        <v>0</v>
      </c>
      <c r="G23" s="85">
        <f>'IDC_ODC Calc'!G16</f>
        <v>0</v>
      </c>
      <c r="H23" s="85">
        <f>'IDC_ODC Calc'!H16</f>
        <v>0</v>
      </c>
      <c r="I23" s="85">
        <f>'IDC_ODC Calc'!I16</f>
        <v>0</v>
      </c>
      <c r="J23" s="85">
        <f>'IDC_ODC Calc'!Y16</f>
        <v>0</v>
      </c>
      <c r="K23" s="86" t="str">
        <f>'IDC_ODC Calc'!K16</f>
        <v xml:space="preserve"> </v>
      </c>
      <c r="L23" s="86" t="str">
        <f>'IDC_ODC Calc'!L16</f>
        <v xml:space="preserve"> </v>
      </c>
      <c r="M23" s="86" t="str">
        <f>'IDC_ODC Calc'!M16</f>
        <v xml:space="preserve"> </v>
      </c>
      <c r="N23" s="86" t="str">
        <f>'IDC_ODC Calc'!N16</f>
        <v xml:space="preserve"> </v>
      </c>
      <c r="O23" s="87" t="str">
        <f>'IDC_ODC Calc'!$Q$16</f>
        <v xml:space="preserve"> </v>
      </c>
      <c r="P23" s="88">
        <f>'IDC_ODC Calc'!S16</f>
        <v>0</v>
      </c>
      <c r="Q23" s="88">
        <f>'IDC_ODC Calc'!T16</f>
        <v>0</v>
      </c>
    </row>
    <row r="24" spans="2:17" ht="24.95" customHeight="1" x14ac:dyDescent="0.25">
      <c r="B24" s="85">
        <f>'IDC_ODC Calc'!B17</f>
        <v>0</v>
      </c>
      <c r="C24" s="85">
        <f>'IDC_ODC Calc'!D17</f>
        <v>0</v>
      </c>
      <c r="D24" s="85">
        <f>'IDC_ODC Calc'!C17</f>
        <v>0</v>
      </c>
      <c r="E24" s="85">
        <f>'IDC_ODC Calc'!E17</f>
        <v>0</v>
      </c>
      <c r="F24" s="85">
        <f>'IDC_ODC Calc'!F17</f>
        <v>0</v>
      </c>
      <c r="G24" s="85">
        <f>'IDC_ODC Calc'!G17</f>
        <v>0</v>
      </c>
      <c r="H24" s="85">
        <f>'IDC_ODC Calc'!H17</f>
        <v>0</v>
      </c>
      <c r="I24" s="85">
        <f>'IDC_ODC Calc'!I17</f>
        <v>0</v>
      </c>
      <c r="J24" s="85">
        <f>'IDC_ODC Calc'!Y17</f>
        <v>0</v>
      </c>
      <c r="K24" s="86" t="str">
        <f>'IDC_ODC Calc'!K17</f>
        <v xml:space="preserve"> </v>
      </c>
      <c r="L24" s="86" t="str">
        <f>'IDC_ODC Calc'!L17</f>
        <v xml:space="preserve"> </v>
      </c>
      <c r="M24" s="86" t="str">
        <f>'IDC_ODC Calc'!M17</f>
        <v xml:space="preserve"> </v>
      </c>
      <c r="N24" s="86" t="str">
        <f>'IDC_ODC Calc'!N17</f>
        <v xml:space="preserve"> </v>
      </c>
      <c r="O24" s="87" t="str">
        <f>'IDC_ODC Calc'!$Q$17</f>
        <v xml:space="preserve"> </v>
      </c>
      <c r="P24" s="88">
        <f>'IDC_ODC Calc'!S17</f>
        <v>0</v>
      </c>
      <c r="Q24" s="88">
        <f>'IDC_ODC Calc'!T17</f>
        <v>0</v>
      </c>
    </row>
    <row r="25" spans="2:17" ht="24.95" customHeight="1" x14ac:dyDescent="0.25">
      <c r="B25" s="85">
        <f>'IDC_ODC Calc'!B18</f>
        <v>0</v>
      </c>
      <c r="C25" s="85">
        <f>'IDC_ODC Calc'!D18</f>
        <v>0</v>
      </c>
      <c r="D25" s="85">
        <f>'IDC_ODC Calc'!C18</f>
        <v>0</v>
      </c>
      <c r="E25" s="85">
        <f>'IDC_ODC Calc'!E18</f>
        <v>0</v>
      </c>
      <c r="F25" s="85">
        <f>'IDC_ODC Calc'!F18</f>
        <v>0</v>
      </c>
      <c r="G25" s="85">
        <f>'IDC_ODC Calc'!G18</f>
        <v>0</v>
      </c>
      <c r="H25" s="85">
        <f>'IDC_ODC Calc'!H18</f>
        <v>0</v>
      </c>
      <c r="I25" s="85">
        <f>'IDC_ODC Calc'!I18</f>
        <v>0</v>
      </c>
      <c r="J25" s="85">
        <f>'IDC_ODC Calc'!Y18</f>
        <v>0</v>
      </c>
      <c r="K25" s="86" t="str">
        <f>'IDC_ODC Calc'!K18</f>
        <v xml:space="preserve"> </v>
      </c>
      <c r="L25" s="86" t="str">
        <f>'IDC_ODC Calc'!L18</f>
        <v xml:space="preserve"> </v>
      </c>
      <c r="M25" s="86" t="str">
        <f>'IDC_ODC Calc'!M18</f>
        <v xml:space="preserve"> </v>
      </c>
      <c r="N25" s="86" t="str">
        <f>'IDC_ODC Calc'!N18</f>
        <v xml:space="preserve"> </v>
      </c>
      <c r="O25" s="87" t="str">
        <f>'IDC_ODC Calc'!$Q$18</f>
        <v xml:space="preserve"> </v>
      </c>
      <c r="P25" s="88">
        <f>'IDC_ODC Calc'!S18</f>
        <v>0</v>
      </c>
      <c r="Q25" s="88">
        <f>'IDC_ODC Calc'!T18</f>
        <v>0</v>
      </c>
    </row>
    <row r="26" spans="2:17" ht="24.95" customHeight="1" x14ac:dyDescent="0.25">
      <c r="B26" s="85">
        <f>'IDC_ODC Calc'!B19</f>
        <v>0</v>
      </c>
      <c r="C26" s="85">
        <f>'IDC_ODC Calc'!D19</f>
        <v>0</v>
      </c>
      <c r="D26" s="85">
        <f>'IDC_ODC Calc'!C19</f>
        <v>0</v>
      </c>
      <c r="E26" s="85">
        <f>'IDC_ODC Calc'!E19</f>
        <v>0</v>
      </c>
      <c r="F26" s="85">
        <f>'IDC_ODC Calc'!F19</f>
        <v>0</v>
      </c>
      <c r="G26" s="85">
        <f>'IDC_ODC Calc'!G19</f>
        <v>0</v>
      </c>
      <c r="H26" s="85">
        <f>'IDC_ODC Calc'!H19</f>
        <v>0</v>
      </c>
      <c r="I26" s="85">
        <f>'IDC_ODC Calc'!I19</f>
        <v>0</v>
      </c>
      <c r="J26" s="85">
        <f>'IDC_ODC Calc'!Y19</f>
        <v>0</v>
      </c>
      <c r="K26" s="86" t="str">
        <f>'IDC_ODC Calc'!K19</f>
        <v xml:space="preserve"> </v>
      </c>
      <c r="L26" s="86" t="str">
        <f>'IDC_ODC Calc'!L19</f>
        <v xml:space="preserve"> </v>
      </c>
      <c r="M26" s="86" t="str">
        <f>'IDC_ODC Calc'!M19</f>
        <v xml:space="preserve"> </v>
      </c>
      <c r="N26" s="86" t="str">
        <f>'IDC_ODC Calc'!N19</f>
        <v xml:space="preserve"> </v>
      </c>
      <c r="O26" s="87" t="str">
        <f>'IDC_ODC Calc'!$Q$19</f>
        <v xml:space="preserve"> </v>
      </c>
      <c r="P26" s="88">
        <f>'IDC_ODC Calc'!S19</f>
        <v>0</v>
      </c>
      <c r="Q26" s="88">
        <f>'IDC_ODC Calc'!T19</f>
        <v>0</v>
      </c>
    </row>
    <row r="27" spans="2:17" ht="24.95" customHeight="1" x14ac:dyDescent="0.25">
      <c r="B27" s="85">
        <f>'IDC_ODC Calc'!B20</f>
        <v>0</v>
      </c>
      <c r="C27" s="85">
        <f>'IDC_ODC Calc'!D20</f>
        <v>0</v>
      </c>
      <c r="D27" s="85">
        <f>'IDC_ODC Calc'!C20</f>
        <v>0</v>
      </c>
      <c r="E27" s="85">
        <f>'IDC_ODC Calc'!E20</f>
        <v>0</v>
      </c>
      <c r="F27" s="85">
        <f>'IDC_ODC Calc'!F20</f>
        <v>0</v>
      </c>
      <c r="G27" s="85">
        <f>'IDC_ODC Calc'!G20</f>
        <v>0</v>
      </c>
      <c r="H27" s="85">
        <f>'IDC_ODC Calc'!H20</f>
        <v>0</v>
      </c>
      <c r="I27" s="85">
        <f>'IDC_ODC Calc'!I20</f>
        <v>0</v>
      </c>
      <c r="J27" s="85">
        <f>'IDC_ODC Calc'!Y20</f>
        <v>0</v>
      </c>
      <c r="K27" s="86" t="str">
        <f>'IDC_ODC Calc'!$K$20</f>
        <v xml:space="preserve"> </v>
      </c>
      <c r="L27" s="86" t="str">
        <f>'IDC_ODC Calc'!$L$20</f>
        <v xml:space="preserve"> </v>
      </c>
      <c r="M27" s="86" t="str">
        <f>'IDC_ODC Calc'!$M$20</f>
        <v xml:space="preserve"> </v>
      </c>
      <c r="N27" s="86" t="str">
        <f>'IDC_ODC Calc'!$N$20</f>
        <v xml:space="preserve"> </v>
      </c>
      <c r="O27" s="87" t="str">
        <f>'IDC_ODC Calc'!$Q$20</f>
        <v xml:space="preserve"> </v>
      </c>
      <c r="P27" s="88">
        <f>'IDC_ODC Calc'!S20</f>
        <v>0</v>
      </c>
      <c r="Q27" s="88">
        <f>'IDC_ODC Calc'!T20</f>
        <v>0</v>
      </c>
    </row>
    <row r="28" spans="2:17" ht="24.95" customHeight="1" x14ac:dyDescent="0.25">
      <c r="B28" s="85">
        <f>'IDC_ODC Calc'!B21</f>
        <v>0</v>
      </c>
      <c r="C28" s="85">
        <f>'IDC_ODC Calc'!D21</f>
        <v>0</v>
      </c>
      <c r="D28" s="85">
        <f>'IDC_ODC Calc'!C21</f>
        <v>0</v>
      </c>
      <c r="E28" s="85">
        <f>'IDC_ODC Calc'!E21</f>
        <v>0</v>
      </c>
      <c r="F28" s="85">
        <f>'IDC_ODC Calc'!F21</f>
        <v>0</v>
      </c>
      <c r="G28" s="85">
        <f>'IDC_ODC Calc'!G21</f>
        <v>0</v>
      </c>
      <c r="H28" s="85">
        <f>'IDC_ODC Calc'!H21</f>
        <v>0</v>
      </c>
      <c r="I28" s="85">
        <f>'IDC_ODC Calc'!I21</f>
        <v>0</v>
      </c>
      <c r="J28" s="85">
        <f>'IDC_ODC Calc'!Y21</f>
        <v>0</v>
      </c>
      <c r="K28" s="86" t="str">
        <f>'IDC_ODC Calc'!K21</f>
        <v xml:space="preserve"> </v>
      </c>
      <c r="L28" s="86" t="str">
        <f>'IDC_ODC Calc'!L21</f>
        <v xml:space="preserve"> </v>
      </c>
      <c r="M28" s="86" t="str">
        <f>'IDC_ODC Calc'!M21</f>
        <v xml:space="preserve"> </v>
      </c>
      <c r="N28" s="86" t="str">
        <f>'IDC_ODC Calc'!N21</f>
        <v xml:space="preserve"> </v>
      </c>
      <c r="O28" s="87" t="str">
        <f>'IDC_ODC Calc'!$Q$21</f>
        <v xml:space="preserve"> </v>
      </c>
      <c r="P28" s="88">
        <f>'IDC_ODC Calc'!S21</f>
        <v>0</v>
      </c>
      <c r="Q28" s="88">
        <f>'IDC_ODC Calc'!T21</f>
        <v>0</v>
      </c>
    </row>
    <row r="29" spans="2:17" ht="24.95" customHeight="1" x14ac:dyDescent="0.25">
      <c r="B29" s="85">
        <f>'IDC_ODC Calc'!B22</f>
        <v>0</v>
      </c>
      <c r="C29" s="85">
        <f>'IDC_ODC Calc'!D22</f>
        <v>0</v>
      </c>
      <c r="D29" s="85">
        <f>'IDC_ODC Calc'!C22</f>
        <v>0</v>
      </c>
      <c r="E29" s="85">
        <f>'IDC_ODC Calc'!E22</f>
        <v>0</v>
      </c>
      <c r="F29" s="85">
        <f>'IDC_ODC Calc'!F22</f>
        <v>0</v>
      </c>
      <c r="G29" s="85">
        <f>'IDC_ODC Calc'!G22</f>
        <v>0</v>
      </c>
      <c r="H29" s="85">
        <f>'IDC_ODC Calc'!H22</f>
        <v>0</v>
      </c>
      <c r="I29" s="85">
        <f>'IDC_ODC Calc'!I22</f>
        <v>0</v>
      </c>
      <c r="J29" s="85">
        <f>'IDC_ODC Calc'!Y22</f>
        <v>0</v>
      </c>
      <c r="K29" s="86" t="str">
        <f>'IDC_ODC Calc'!K22</f>
        <v xml:space="preserve"> </v>
      </c>
      <c r="L29" s="86" t="str">
        <f>'IDC_ODC Calc'!L22</f>
        <v xml:space="preserve"> </v>
      </c>
      <c r="M29" s="86" t="str">
        <f>'IDC_ODC Calc'!M22</f>
        <v xml:space="preserve"> </v>
      </c>
      <c r="N29" s="86" t="str">
        <f>'IDC_ODC Calc'!N22</f>
        <v xml:space="preserve"> </v>
      </c>
      <c r="O29" s="87" t="str">
        <f>'IDC_ODC Calc'!$Q$22</f>
        <v xml:space="preserve"> </v>
      </c>
      <c r="P29" s="88">
        <f>'IDC_ODC Calc'!S22</f>
        <v>0</v>
      </c>
      <c r="Q29" s="88">
        <f>'IDC_ODC Calc'!T22</f>
        <v>0</v>
      </c>
    </row>
    <row r="30" spans="2:17" ht="24.95" customHeight="1" x14ac:dyDescent="0.25">
      <c r="B30" s="85">
        <f>'IDC_ODC Calc'!B23</f>
        <v>0</v>
      </c>
      <c r="C30" s="85">
        <f>'IDC_ODC Calc'!D23</f>
        <v>0</v>
      </c>
      <c r="D30" s="85">
        <f>'IDC_ODC Calc'!C23</f>
        <v>0</v>
      </c>
      <c r="E30" s="85">
        <f>'IDC_ODC Calc'!E23</f>
        <v>0</v>
      </c>
      <c r="F30" s="85">
        <f>'IDC_ODC Calc'!F23</f>
        <v>0</v>
      </c>
      <c r="G30" s="85">
        <f>'IDC_ODC Calc'!G23</f>
        <v>0</v>
      </c>
      <c r="H30" s="85">
        <f>'IDC_ODC Calc'!H23</f>
        <v>0</v>
      </c>
      <c r="I30" s="85">
        <f>'IDC_ODC Calc'!I23</f>
        <v>0</v>
      </c>
      <c r="J30" s="85">
        <f>'IDC_ODC Calc'!Y23</f>
        <v>0</v>
      </c>
      <c r="K30" s="86" t="str">
        <f>'IDC_ODC Calc'!K23</f>
        <v xml:space="preserve"> </v>
      </c>
      <c r="L30" s="86" t="str">
        <f>'IDC_ODC Calc'!L23</f>
        <v xml:space="preserve"> </v>
      </c>
      <c r="M30" s="86" t="str">
        <f>'IDC_ODC Calc'!M23</f>
        <v xml:space="preserve"> </v>
      </c>
      <c r="N30" s="86" t="str">
        <f>'IDC_ODC Calc'!N23</f>
        <v xml:space="preserve"> </v>
      </c>
      <c r="O30" s="87" t="str">
        <f>'IDC_ODC Calc'!$Q$23</f>
        <v xml:space="preserve"> </v>
      </c>
      <c r="P30" s="88">
        <f>'IDC_ODC Calc'!S23</f>
        <v>0</v>
      </c>
      <c r="Q30" s="88">
        <f>'IDC_ODC Calc'!T23</f>
        <v>0</v>
      </c>
    </row>
    <row r="32" spans="2:17" ht="15.75" x14ac:dyDescent="0.25">
      <c r="B32" s="64" t="s">
        <v>29</v>
      </c>
    </row>
    <row r="33" spans="2:16" ht="15.75" x14ac:dyDescent="0.25">
      <c r="B33" s="64" t="s">
        <v>30</v>
      </c>
      <c r="M33" s="262" t="s">
        <v>173</v>
      </c>
      <c r="N33" s="262"/>
      <c r="O33" s="263" t="str">
        <f>'Cover Sheet'!H14</f>
        <v>03072014</v>
      </c>
      <c r="P33" s="263"/>
    </row>
    <row r="34" spans="2:16" x14ac:dyDescent="0.25">
      <c r="J34" s="75"/>
    </row>
    <row r="35" spans="2:16" x14ac:dyDescent="0.25">
      <c r="J35" s="75"/>
    </row>
    <row r="36" spans="2:16" x14ac:dyDescent="0.25">
      <c r="J36" s="75"/>
    </row>
  </sheetData>
  <sheetProtection password="C601" sheet="1" objects="1" scenarios="1"/>
  <mergeCells count="24">
    <mergeCell ref="Q17:Q18"/>
    <mergeCell ref="B17:B18"/>
    <mergeCell ref="C17:C18"/>
    <mergeCell ref="D17:D18"/>
    <mergeCell ref="E17:E18"/>
    <mergeCell ref="O17:O18"/>
    <mergeCell ref="J17:J18"/>
    <mergeCell ref="F17:F18"/>
    <mergeCell ref="G17:G18"/>
    <mergeCell ref="P17:P18"/>
    <mergeCell ref="I17:I18"/>
    <mergeCell ref="M33:N33"/>
    <mergeCell ref="O33:P33"/>
    <mergeCell ref="D2:J2"/>
    <mergeCell ref="D1:J1"/>
    <mergeCell ref="D3:J3"/>
    <mergeCell ref="D4:J4"/>
    <mergeCell ref="D5:J5"/>
    <mergeCell ref="C9:E9"/>
    <mergeCell ref="C10:E10"/>
    <mergeCell ref="C11:E11"/>
    <mergeCell ref="H17:H18"/>
    <mergeCell ref="C12:E12"/>
    <mergeCell ref="C13:E13"/>
  </mergeCells>
  <phoneticPr fontId="10" type="noConversion"/>
  <conditionalFormatting sqref="P19:Q30 C9:C13 B19:E30 J19:J30">
    <cfRule type="cellIs" dxfId="27" priority="1" stopIfTrue="1" operator="equal">
      <formula>0</formula>
    </cfRule>
  </conditionalFormatting>
  <conditionalFormatting sqref="O19:O30">
    <cfRule type="cellIs" dxfId="26" priority="3" stopIfTrue="1" operator="greaterThan">
      <formula>15</formula>
    </cfRule>
  </conditionalFormatting>
  <conditionalFormatting sqref="F19:F30">
    <cfRule type="cellIs" dxfId="25" priority="4" stopIfTrue="1" operator="equal">
      <formula>0</formula>
    </cfRule>
    <cfRule type="cellIs" priority="5" stopIfTrue="1" operator="notBetween">
      <formula>P19</formula>
      <formula>Q19</formula>
    </cfRule>
  </conditionalFormatting>
  <conditionalFormatting sqref="G19:G30">
    <cfRule type="cellIs" dxfId="24" priority="6" stopIfTrue="1" operator="equal">
      <formula>0</formula>
    </cfRule>
    <cfRule type="cellIs" priority="7" stopIfTrue="1" operator="notBetween">
      <formula>P19</formula>
      <formula>Q19</formula>
    </cfRule>
  </conditionalFormatting>
  <conditionalFormatting sqref="H19:H30">
    <cfRule type="cellIs" dxfId="23" priority="8" stopIfTrue="1" operator="equal">
      <formula>0</formula>
    </cfRule>
    <cfRule type="cellIs" priority="9" stopIfTrue="1" operator="notBetween">
      <formula>P19</formula>
      <formula>Q19</formula>
    </cfRule>
  </conditionalFormatting>
  <conditionalFormatting sqref="I19:I30">
    <cfRule type="cellIs" dxfId="22" priority="10" stopIfTrue="1" operator="equal">
      <formula>0</formula>
    </cfRule>
    <cfRule type="cellIs" priority="11" stopIfTrue="1" operator="notBetween">
      <formula>P19</formula>
      <formula>Q19</formula>
    </cfRule>
  </conditionalFormatting>
  <pageMargins left="0.7" right="0.7" top="0.75" bottom="0.75" header="0.3" footer="0.3"/>
  <pageSetup scale="67" orientation="landscape" horizontalDpi="1200" verticalDpi="1200" r:id="rId1"/>
  <headerFooter>
    <oddFooter>&amp;RVersion:  20130422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showGridLines="0" showZeros="0" zoomScale="75" zoomScaleNormal="75" workbookViewId="0">
      <selection activeCell="A26" sqref="A26"/>
    </sheetView>
  </sheetViews>
  <sheetFormatPr defaultRowHeight="15" x14ac:dyDescent="0.25"/>
  <cols>
    <col min="1" max="1" width="4.7109375" style="23" customWidth="1"/>
    <col min="2" max="2" width="34" style="23" bestFit="1" customWidth="1"/>
    <col min="3" max="3" width="15.7109375" style="23" customWidth="1"/>
    <col min="4" max="4" width="15.5703125" style="66" customWidth="1"/>
    <col min="5" max="5" width="15.7109375" style="23" customWidth="1"/>
    <col min="6" max="6" width="17.7109375" style="23" bestFit="1" customWidth="1"/>
    <col min="7" max="16" width="12" style="23" customWidth="1"/>
    <col min="17" max="16384" width="9.140625" style="23"/>
  </cols>
  <sheetData>
    <row r="1" spans="2:16" ht="18.75" customHeight="1" x14ac:dyDescent="0.3">
      <c r="D1" s="79"/>
      <c r="E1" s="279" t="s">
        <v>45</v>
      </c>
      <c r="F1" s="279"/>
      <c r="G1" s="279"/>
    </row>
    <row r="2" spans="2:16" ht="14.25" customHeight="1" x14ac:dyDescent="0.25">
      <c r="D2" s="260" t="s">
        <v>148</v>
      </c>
      <c r="E2" s="260"/>
      <c r="F2" s="260"/>
      <c r="G2" s="260"/>
      <c r="H2" s="260"/>
      <c r="I2" s="260"/>
    </row>
    <row r="3" spans="2:16" ht="14.25" customHeight="1" x14ac:dyDescent="0.25">
      <c r="D3" s="260" t="s">
        <v>149</v>
      </c>
      <c r="E3" s="260"/>
      <c r="F3" s="260"/>
      <c r="G3" s="260"/>
      <c r="H3" s="260"/>
      <c r="I3" s="260"/>
    </row>
    <row r="4" spans="2:16" ht="14.25" customHeight="1" x14ac:dyDescent="0.25">
      <c r="D4" s="260" t="s">
        <v>175</v>
      </c>
      <c r="E4" s="260"/>
      <c r="F4" s="260"/>
      <c r="G4" s="260"/>
      <c r="H4" s="260"/>
      <c r="I4" s="260"/>
    </row>
    <row r="5" spans="2:16" ht="14.25" customHeight="1" x14ac:dyDescent="0.25">
      <c r="B5" s="65"/>
      <c r="D5" s="260" t="s">
        <v>151</v>
      </c>
      <c r="E5" s="260"/>
      <c r="F5" s="260"/>
      <c r="G5" s="260"/>
      <c r="H5" s="260"/>
      <c r="I5" s="260"/>
    </row>
    <row r="6" spans="2:16" ht="14.25" customHeight="1" x14ac:dyDescent="0.25">
      <c r="B6" s="65" t="s">
        <v>34</v>
      </c>
      <c r="D6" s="82"/>
      <c r="E6" s="82"/>
      <c r="F6" s="82"/>
      <c r="G6" s="82"/>
      <c r="H6" s="82"/>
      <c r="I6" s="82"/>
    </row>
    <row r="7" spans="2:16" s="222" customFormat="1" ht="14.25" customHeight="1" x14ac:dyDescent="0.25">
      <c r="B7" s="65"/>
      <c r="D7" s="247"/>
      <c r="E7" s="247"/>
      <c r="F7" s="247"/>
      <c r="G7" s="247"/>
      <c r="H7" s="247"/>
      <c r="I7" s="247"/>
    </row>
    <row r="8" spans="2:16" x14ac:dyDescent="0.25">
      <c r="B8" s="248" t="s">
        <v>0</v>
      </c>
      <c r="C8" s="286">
        <f>'Cover Sheet'!B8</f>
        <v>0</v>
      </c>
      <c r="D8" s="286"/>
    </row>
    <row r="9" spans="2:16" x14ac:dyDescent="0.25">
      <c r="B9" s="248" t="s">
        <v>171</v>
      </c>
      <c r="C9" s="267">
        <f>'Cover Sheet'!H8</f>
        <v>0</v>
      </c>
      <c r="D9" s="269"/>
    </row>
    <row r="10" spans="2:16" ht="15.75" thickBot="1" x14ac:dyDescent="0.3"/>
    <row r="11" spans="2:16" ht="15.75" thickBot="1" x14ac:dyDescent="0.3">
      <c r="B11" s="91" t="s">
        <v>16</v>
      </c>
      <c r="C11" s="92" t="s">
        <v>17</v>
      </c>
      <c r="D11" s="93" t="s">
        <v>18</v>
      </c>
      <c r="E11" s="92" t="s">
        <v>35</v>
      </c>
      <c r="F11" s="92" t="s">
        <v>36</v>
      </c>
      <c r="G11" s="92" t="s">
        <v>20</v>
      </c>
      <c r="H11" s="92" t="s">
        <v>21</v>
      </c>
      <c r="I11" s="92" t="s">
        <v>22</v>
      </c>
      <c r="J11" s="92" t="s">
        <v>23</v>
      </c>
      <c r="K11" s="92" t="s">
        <v>31</v>
      </c>
      <c r="L11" s="92" t="s">
        <v>32</v>
      </c>
      <c r="M11" s="92" t="s">
        <v>33</v>
      </c>
      <c r="N11" s="94" t="s">
        <v>37</v>
      </c>
      <c r="O11" s="94" t="s">
        <v>114</v>
      </c>
      <c r="P11" s="94" t="s">
        <v>115</v>
      </c>
    </row>
    <row r="12" spans="2:16" ht="24.95" customHeight="1" x14ac:dyDescent="0.25">
      <c r="B12" s="277">
        <f>'RLS Calc (1)'!L2</f>
        <v>0</v>
      </c>
      <c r="C12" s="280">
        <f>'RLS Calc (1)'!L3</f>
        <v>0</v>
      </c>
      <c r="D12" s="282">
        <f>'RLS Calc (1)'!L4</f>
        <v>0</v>
      </c>
      <c r="E12" s="284">
        <f>'RLS Calc (1)'!E4</f>
        <v>0</v>
      </c>
      <c r="F12" s="90" t="s">
        <v>38</v>
      </c>
      <c r="G12" s="90">
        <f>'RLS Calc (1)'!C$15</f>
        <v>0</v>
      </c>
      <c r="H12" s="90">
        <f>'RLS Calc (1)'!C$16</f>
        <v>0</v>
      </c>
      <c r="I12" s="90">
        <f>'RLS Calc (1)'!C$17</f>
        <v>0</v>
      </c>
      <c r="J12" s="90">
        <f>'RLS Calc (1)'!C$18</f>
        <v>0</v>
      </c>
      <c r="K12" s="90">
        <f>'RLS Calc (1)'!C$19</f>
        <v>0</v>
      </c>
      <c r="L12" s="90">
        <f>'RLS Calc (1)'!C$20</f>
        <v>0</v>
      </c>
      <c r="M12" s="90">
        <f>'RLS Calc (1)'!C$21</f>
        <v>0</v>
      </c>
      <c r="N12" s="90">
        <f>'RLS Calc (1)'!C$22</f>
        <v>0</v>
      </c>
      <c r="O12" s="90">
        <f>'RLS Calc (1)'!C$23</f>
        <v>0</v>
      </c>
      <c r="P12" s="90">
        <f>'RLS Calc (1)'!C$24</f>
        <v>0</v>
      </c>
    </row>
    <row r="13" spans="2:16" ht="24.95" customHeight="1" x14ac:dyDescent="0.25">
      <c r="B13" s="278"/>
      <c r="C13" s="281"/>
      <c r="D13" s="283"/>
      <c r="E13" s="285"/>
      <c r="F13" s="88" t="s">
        <v>39</v>
      </c>
      <c r="G13" s="88">
        <f>'RLS Calc (1)'!D$15</f>
        <v>0</v>
      </c>
      <c r="H13" s="88">
        <f>'RLS Calc (1)'!D$16</f>
        <v>0</v>
      </c>
      <c r="I13" s="88">
        <f>'RLS Calc (1)'!D$17</f>
        <v>0</v>
      </c>
      <c r="J13" s="88">
        <f>'RLS Calc (1)'!D$18</f>
        <v>0</v>
      </c>
      <c r="K13" s="88">
        <f>'RLS Calc (1)'!D$19</f>
        <v>0</v>
      </c>
      <c r="L13" s="88">
        <f>'RLS Calc (1)'!D$20</f>
        <v>0</v>
      </c>
      <c r="M13" s="88">
        <f>'RLS Calc (1)'!D$21</f>
        <v>0</v>
      </c>
      <c r="N13" s="88">
        <f>'RLS Calc (1)'!D$22</f>
        <v>0</v>
      </c>
      <c r="O13" s="88">
        <f>'RLS Calc (1)'!D$23</f>
        <v>0</v>
      </c>
      <c r="P13" s="88">
        <f>'RLS Calc (1)'!D$24</f>
        <v>0</v>
      </c>
    </row>
    <row r="14" spans="2:16" ht="24.95" customHeight="1" x14ac:dyDescent="0.25">
      <c r="B14" s="290">
        <f>'RLS Calc (2)'!L2</f>
        <v>0</v>
      </c>
      <c r="C14" s="290">
        <f>'RLS Calc (2)'!L3</f>
        <v>0</v>
      </c>
      <c r="D14" s="290">
        <f>'RLS Calc (2)'!L4</f>
        <v>0</v>
      </c>
      <c r="E14" s="291">
        <f>'RLS Calc (2)'!E4</f>
        <v>0</v>
      </c>
      <c r="F14" s="90" t="s">
        <v>38</v>
      </c>
      <c r="G14" s="90">
        <f>'RLS Calc (2)'!C$15</f>
        <v>0</v>
      </c>
      <c r="H14" s="90">
        <f>'RLS Calc (2)'!C$16</f>
        <v>0</v>
      </c>
      <c r="I14" s="90">
        <f>'RLS Calc (2)'!C$17</f>
        <v>0</v>
      </c>
      <c r="J14" s="90">
        <f>'RLS Calc (2)'!C$18</f>
        <v>0</v>
      </c>
      <c r="K14" s="90">
        <f>'RLS Calc (2)'!C$19</f>
        <v>0</v>
      </c>
      <c r="L14" s="90">
        <f>'RLS Calc (2)'!C$20</f>
        <v>0</v>
      </c>
      <c r="M14" s="90">
        <f>'RLS Calc (2)'!C$21</f>
        <v>0</v>
      </c>
      <c r="N14" s="90">
        <f>'RLS Calc (2)'!C$22</f>
        <v>0</v>
      </c>
      <c r="O14" s="90">
        <f>'RLS Calc (2)'!C$23</f>
        <v>0</v>
      </c>
      <c r="P14" s="90">
        <f>'RLS Calc (2)'!C$24</f>
        <v>0</v>
      </c>
    </row>
    <row r="15" spans="2:16" ht="24.95" customHeight="1" x14ac:dyDescent="0.25">
      <c r="B15" s="278"/>
      <c r="C15" s="278"/>
      <c r="D15" s="278"/>
      <c r="E15" s="278"/>
      <c r="F15" s="88" t="s">
        <v>39</v>
      </c>
      <c r="G15" s="88"/>
      <c r="H15" s="88">
        <f>'RLS Calc (2)'!D$16</f>
        <v>0</v>
      </c>
      <c r="I15" s="88">
        <f>'RLS Calc (2)'!D$17</f>
        <v>0</v>
      </c>
      <c r="J15" s="88">
        <f>'RLS Calc (2)'!D$18</f>
        <v>0</v>
      </c>
      <c r="K15" s="88">
        <f>'RLS Calc (2)'!D$19</f>
        <v>0</v>
      </c>
      <c r="L15" s="88">
        <f>'RLS Calc (2)'!D$20</f>
        <v>0</v>
      </c>
      <c r="M15" s="88">
        <f>'RLS Calc (2)'!D$21</f>
        <v>0</v>
      </c>
      <c r="N15" s="88">
        <f>'RLS Calc (2)'!D$22</f>
        <v>0</v>
      </c>
      <c r="O15" s="88">
        <f>'RLS Calc (2)'!D$23</f>
        <v>0</v>
      </c>
      <c r="P15" s="88">
        <f>'RLS Calc (2)'!D$24</f>
        <v>0</v>
      </c>
    </row>
    <row r="16" spans="2:16" ht="24.95" customHeight="1" x14ac:dyDescent="0.25">
      <c r="B16" s="290">
        <f>'RLS Calc (3)'!L2</f>
        <v>0</v>
      </c>
      <c r="C16" s="290">
        <f>'RLS Calc (3)'!L3</f>
        <v>0</v>
      </c>
      <c r="D16" s="290">
        <f>'RLS Calc (3)'!L4</f>
        <v>0</v>
      </c>
      <c r="E16" s="291">
        <f>'RLS Calc (3)'!E4</f>
        <v>0</v>
      </c>
      <c r="F16" s="90" t="s">
        <v>38</v>
      </c>
      <c r="G16" s="90">
        <f>'RLS Calc (3)'!C$15</f>
        <v>0</v>
      </c>
      <c r="H16" s="90">
        <f>'RLS Calc (3)'!C$16</f>
        <v>0</v>
      </c>
      <c r="I16" s="90">
        <f>'RLS Calc (3)'!C$17</f>
        <v>0</v>
      </c>
      <c r="J16" s="90">
        <f>'RLS Calc (3)'!C$18</f>
        <v>0</v>
      </c>
      <c r="K16" s="90">
        <f>'RLS Calc (3)'!C$19</f>
        <v>0</v>
      </c>
      <c r="L16" s="90">
        <f>'RLS Calc (3)'!C$20</f>
        <v>0</v>
      </c>
      <c r="M16" s="90">
        <f>'RLS Calc (3)'!C$21</f>
        <v>0</v>
      </c>
      <c r="N16" s="90">
        <f>'RLS Calc (3)'!C$22</f>
        <v>0</v>
      </c>
      <c r="O16" s="90">
        <f>'RLS Calc (3)'!C$23</f>
        <v>0</v>
      </c>
      <c r="P16" s="90">
        <f>'RLS Calc (3)'!C$24</f>
        <v>0</v>
      </c>
    </row>
    <row r="17" spans="2:16" ht="24.95" customHeight="1" x14ac:dyDescent="0.25">
      <c r="B17" s="278"/>
      <c r="C17" s="278"/>
      <c r="D17" s="278"/>
      <c r="E17" s="278"/>
      <c r="F17" s="88" t="s">
        <v>39</v>
      </c>
      <c r="G17" s="88">
        <f>'RLS Calc (3)'!D$15</f>
        <v>0</v>
      </c>
      <c r="H17" s="88">
        <f>'RLS Calc (3)'!D$16</f>
        <v>0</v>
      </c>
      <c r="I17" s="88">
        <f>'RLS Calc (3)'!D$17</f>
        <v>0</v>
      </c>
      <c r="J17" s="88">
        <f>'RLS Calc (3)'!D$18</f>
        <v>0</v>
      </c>
      <c r="K17" s="88">
        <f>'RLS Calc (3)'!D$19</f>
        <v>0</v>
      </c>
      <c r="L17" s="88">
        <f>'RLS Calc (3)'!D$20</f>
        <v>0</v>
      </c>
      <c r="M17" s="88">
        <f>'RLS Calc (3)'!D$21</f>
        <v>0</v>
      </c>
      <c r="N17" s="88">
        <f>'RLS Calc (3)'!D$22</f>
        <v>0</v>
      </c>
      <c r="O17" s="88">
        <f>'RLS Calc (3)'!D$23</f>
        <v>0</v>
      </c>
      <c r="P17" s="88">
        <f>'RLS Calc (3)'!D$24</f>
        <v>0</v>
      </c>
    </row>
    <row r="18" spans="2:16" ht="24.95" customHeight="1" x14ac:dyDescent="0.25">
      <c r="B18" s="290">
        <f>'RLS Calc (4)'!L2</f>
        <v>0</v>
      </c>
      <c r="C18" s="290">
        <f>'RLS Calc (4)'!L3</f>
        <v>0</v>
      </c>
      <c r="D18" s="290">
        <f>'RLS Calc (4)'!L4</f>
        <v>0</v>
      </c>
      <c r="E18" s="291">
        <f>'RLS Calc (4)'!E4</f>
        <v>0</v>
      </c>
      <c r="F18" s="90" t="s">
        <v>38</v>
      </c>
      <c r="G18" s="90">
        <f>'RLS Calc (4)'!C$15</f>
        <v>0</v>
      </c>
      <c r="H18" s="90">
        <f>'RLS Calc (4)'!C$16</f>
        <v>0</v>
      </c>
      <c r="I18" s="90">
        <f>'RLS Calc (4)'!C$17</f>
        <v>0</v>
      </c>
      <c r="J18" s="90">
        <f>'RLS Calc (4)'!C$18</f>
        <v>0</v>
      </c>
      <c r="K18" s="90">
        <f>'RLS Calc (4)'!C$19</f>
        <v>0</v>
      </c>
      <c r="L18" s="90">
        <f>'RLS Calc (4)'!C$20</f>
        <v>0</v>
      </c>
      <c r="M18" s="90">
        <f>'RLS Calc (4)'!C$21</f>
        <v>0</v>
      </c>
      <c r="N18" s="90">
        <f>'RLS Calc (4)'!C$22</f>
        <v>0</v>
      </c>
      <c r="O18" s="90">
        <f>'RLS Calc (4)'!C$23</f>
        <v>0</v>
      </c>
      <c r="P18" s="90">
        <f>'RLS Calc (4)'!C$24</f>
        <v>0</v>
      </c>
    </row>
    <row r="19" spans="2:16" ht="24.95" customHeight="1" x14ac:dyDescent="0.25">
      <c r="B19" s="278"/>
      <c r="C19" s="278"/>
      <c r="D19" s="278"/>
      <c r="E19" s="278"/>
      <c r="F19" s="88" t="s">
        <v>39</v>
      </c>
      <c r="G19" s="88">
        <f>'RLS Calc (4)'!D$15</f>
        <v>0</v>
      </c>
      <c r="H19" s="88">
        <f>'RLS Calc (4)'!D$16</f>
        <v>0</v>
      </c>
      <c r="I19" s="88">
        <f>'RLS Calc (4)'!D$17</f>
        <v>0</v>
      </c>
      <c r="J19" s="88">
        <f>'RLS Calc (4)'!D$18</f>
        <v>0</v>
      </c>
      <c r="K19" s="88">
        <f>'RLS Calc (4)'!D$19</f>
        <v>0</v>
      </c>
      <c r="L19" s="88">
        <f>'RLS Calc (4)'!D$20</f>
        <v>0</v>
      </c>
      <c r="M19" s="88">
        <f>'RLS Calc (4)'!D$21</f>
        <v>0</v>
      </c>
      <c r="N19" s="88">
        <f>'RLS Calc (4)'!D$22</f>
        <v>0</v>
      </c>
      <c r="O19" s="88">
        <f>'RLS Calc (4)'!D$23</f>
        <v>0</v>
      </c>
      <c r="P19" s="88">
        <f>'RLS Calc (4)'!D$24</f>
        <v>0</v>
      </c>
    </row>
    <row r="20" spans="2:16" ht="24.95" customHeight="1" x14ac:dyDescent="0.25">
      <c r="B20" s="290">
        <f>'RLS Calc (5)'!L2</f>
        <v>0</v>
      </c>
      <c r="C20" s="290">
        <f>'RLS Calc (5)'!L3</f>
        <v>0</v>
      </c>
      <c r="D20" s="290">
        <f>'RLS Calc (5)'!L4</f>
        <v>0</v>
      </c>
      <c r="E20" s="291">
        <f>'RLS Calc (5)'!E4</f>
        <v>0</v>
      </c>
      <c r="F20" s="90" t="s">
        <v>38</v>
      </c>
      <c r="G20" s="90">
        <f>'RLS Calc (5)'!C$15</f>
        <v>0</v>
      </c>
      <c r="H20" s="90">
        <f>'RLS Calc (5)'!C$16</f>
        <v>0</v>
      </c>
      <c r="I20" s="90">
        <f>'RLS Calc (5)'!C$17</f>
        <v>0</v>
      </c>
      <c r="J20" s="90">
        <f>'RLS Calc (5)'!C$18</f>
        <v>0</v>
      </c>
      <c r="K20" s="90">
        <f>'RLS Calc (5)'!C$19</f>
        <v>0</v>
      </c>
      <c r="L20" s="90">
        <f>'RLS Calc (5)'!C$20</f>
        <v>0</v>
      </c>
      <c r="M20" s="90">
        <f>'RLS Calc (5)'!C$21</f>
        <v>0</v>
      </c>
      <c r="N20" s="90">
        <f>'RLS Calc (5)'!C$22</f>
        <v>0</v>
      </c>
      <c r="O20" s="90">
        <f>'RLS Calc (5)'!C$23</f>
        <v>0</v>
      </c>
      <c r="P20" s="90">
        <f>'RLS Calc (5)'!C$24</f>
        <v>0</v>
      </c>
    </row>
    <row r="21" spans="2:16" ht="24.95" customHeight="1" x14ac:dyDescent="0.25">
      <c r="B21" s="278"/>
      <c r="C21" s="278"/>
      <c r="D21" s="278"/>
      <c r="E21" s="278"/>
      <c r="F21" s="88" t="s">
        <v>39</v>
      </c>
      <c r="G21" s="88">
        <f>'RLS Calc (5)'!D$15</f>
        <v>0</v>
      </c>
      <c r="H21" s="88">
        <f>'RLS Calc (5)'!D$16</f>
        <v>0</v>
      </c>
      <c r="I21" s="88">
        <f>'RLS Calc (5)'!D$17</f>
        <v>0</v>
      </c>
      <c r="J21" s="88">
        <f>'RLS Calc (5)'!D$18</f>
        <v>0</v>
      </c>
      <c r="K21" s="88">
        <f>'RLS Calc (5)'!D$19</f>
        <v>0</v>
      </c>
      <c r="L21" s="88">
        <f>'RLS Calc (5)'!D$20</f>
        <v>0</v>
      </c>
      <c r="M21" s="88">
        <f>'RLS Calc (5)'!D$21</f>
        <v>0</v>
      </c>
      <c r="N21" s="88">
        <f>'RLS Calc (5)'!D$22</f>
        <v>0</v>
      </c>
      <c r="O21" s="88">
        <f>'RLS Calc (5)'!D$23</f>
        <v>0</v>
      </c>
      <c r="P21" s="88">
        <f>'RLS Calc (5)'!D$24</f>
        <v>0</v>
      </c>
    </row>
    <row r="24" spans="2:16" x14ac:dyDescent="0.25">
      <c r="B24" s="23" t="s">
        <v>40</v>
      </c>
      <c r="D24" s="23"/>
      <c r="F24" s="66"/>
      <c r="G24" s="72" t="str">
        <f>IF(I27=" ","The % Recovery was calculated using a pre-programmed curve", " ")</f>
        <v>The % Recovery was calculated using a pre-programmed curve</v>
      </c>
    </row>
    <row r="25" spans="2:16" x14ac:dyDescent="0.25">
      <c r="D25" s="23"/>
      <c r="F25" s="66"/>
    </row>
    <row r="26" spans="2:16" ht="30" x14ac:dyDescent="0.25">
      <c r="B26" s="88" t="s">
        <v>16</v>
      </c>
      <c r="C26" s="88" t="s">
        <v>72</v>
      </c>
      <c r="D26" s="88" t="s">
        <v>144</v>
      </c>
      <c r="E26" s="88" t="s">
        <v>41</v>
      </c>
      <c r="F26" s="95" t="s">
        <v>42</v>
      </c>
      <c r="G26" s="88" t="s">
        <v>43</v>
      </c>
      <c r="H26" s="88" t="s">
        <v>44</v>
      </c>
      <c r="I26" s="275" t="s">
        <v>139</v>
      </c>
      <c r="J26" s="276"/>
      <c r="K26" s="287" t="s">
        <v>113</v>
      </c>
      <c r="L26" s="288"/>
      <c r="M26" s="289"/>
      <c r="N26" s="74"/>
    </row>
    <row r="27" spans="2:16" x14ac:dyDescent="0.25">
      <c r="B27" s="88">
        <f>B12</f>
        <v>0</v>
      </c>
      <c r="C27" s="88">
        <f>'RLS Calc (1)'!E$3</f>
        <v>0</v>
      </c>
      <c r="D27" s="88">
        <f>'RLS Calc (1)'!L$5</f>
        <v>0</v>
      </c>
      <c r="E27" s="88">
        <f>'RLS Calc (1)'!C$12</f>
        <v>0</v>
      </c>
      <c r="F27" s="96" t="str">
        <f>IF(ISERROR('RLS Calc (1)'!H$29), " ",('RLS Calc (1)'!H$29))</f>
        <v xml:space="preserve"> </v>
      </c>
      <c r="G27" s="97" t="str">
        <f>IF(ISERROR('RLS Calc (1)'!H$27), " ",('RLS Calc (1)'!H$27))</f>
        <v xml:space="preserve"> </v>
      </c>
      <c r="H27" s="97" t="str">
        <f>IF(ISERROR('RLS Calc (1)'!H$28), " ",('RLS Calc (1)'!H$28))</f>
        <v xml:space="preserve"> </v>
      </c>
      <c r="I27" s="97" t="str">
        <f>IF(ISERROR('RLS Calc (1)'!C$43)," ",('RLS Calc (1)'!C$43))</f>
        <v xml:space="preserve"> </v>
      </c>
      <c r="J27" s="88" t="str">
        <f>IF(ISERROR('RLS Calc (1)'!J$43)," ",('RLS Calc (1)'!J$43))</f>
        <v xml:space="preserve"> </v>
      </c>
      <c r="K27" s="287" t="str">
        <f t="shared" ref="K27:K31" si="0">IF(AND(I27&gt;0.7,I27&lt;1.3),"Yes"," ")</f>
        <v xml:space="preserve"> </v>
      </c>
      <c r="L27" s="288"/>
      <c r="M27" s="289"/>
    </row>
    <row r="28" spans="2:16" x14ac:dyDescent="0.25">
      <c r="B28" s="88">
        <f>B14</f>
        <v>0</v>
      </c>
      <c r="C28" s="88">
        <f>'RLS Calc (2)'!E$3</f>
        <v>0</v>
      </c>
      <c r="D28" s="88">
        <f>'RLS Calc (2)'!L$5</f>
        <v>0</v>
      </c>
      <c r="E28" s="88">
        <f>'RLS Calc (2)'!C$12</f>
        <v>0</v>
      </c>
      <c r="F28" s="96" t="str">
        <f>IF(ISERROR('RLS Calc (2)'!H$29), " ",('RLS Calc (2)'!H$29))</f>
        <v xml:space="preserve"> </v>
      </c>
      <c r="G28" s="97" t="str">
        <f>IF(ISERROR('RLS Calc (2)'!H$27), " ",('RLS Calc (2)'!H$27))</f>
        <v xml:space="preserve"> </v>
      </c>
      <c r="H28" s="97" t="str">
        <f>IF(ISERROR('RLS Calc (2)'!H$28), " ",('RLS Calc (2)'!H$28))</f>
        <v xml:space="preserve"> </v>
      </c>
      <c r="I28" s="97" t="str">
        <f>IF(ISERROR('RLS Calc (2)'!C$43)," ",('RLS Calc (2)'!C$43))</f>
        <v xml:space="preserve"> </v>
      </c>
      <c r="J28" s="88" t="str">
        <f>IF(ISERROR('RLS Calc (2)'!J$43)," ",('RLS Calc (2)'!J$43))</f>
        <v xml:space="preserve"> </v>
      </c>
      <c r="K28" s="287" t="str">
        <f t="shared" si="0"/>
        <v xml:space="preserve"> </v>
      </c>
      <c r="L28" s="288"/>
      <c r="M28" s="289"/>
      <c r="N28" s="72"/>
    </row>
    <row r="29" spans="2:16" x14ac:dyDescent="0.25">
      <c r="B29" s="88">
        <f>B16</f>
        <v>0</v>
      </c>
      <c r="C29" s="88">
        <f>'RLS Calc (3)'!E$3</f>
        <v>0</v>
      </c>
      <c r="D29" s="88">
        <f>'RLS Calc (3)'!L$5</f>
        <v>0</v>
      </c>
      <c r="E29" s="88">
        <f>'RLS Calc (3)'!C$12</f>
        <v>0</v>
      </c>
      <c r="F29" s="96" t="str">
        <f>IF(ISERROR('RLS Calc (3)'!H$29), " ",('RLS Calc (3)'!H$29))</f>
        <v xml:space="preserve"> </v>
      </c>
      <c r="G29" s="97" t="str">
        <f>IF(ISERROR('RLS Calc (3)'!H$27), " ",('RLS Calc (3)'!H$27))</f>
        <v xml:space="preserve"> </v>
      </c>
      <c r="H29" s="97" t="str">
        <f>IF(ISERROR('RLS Calc (3)'!H$28), " ",('RLS Calc (3)'!H$28))</f>
        <v xml:space="preserve"> </v>
      </c>
      <c r="I29" s="97" t="str">
        <f>IF(ISERROR('RLS Calc (3)'!C$43)," ",('RLS Calc (3)'!C$43))</f>
        <v xml:space="preserve"> </v>
      </c>
      <c r="J29" s="88" t="str">
        <f>IF(ISERROR('RLS Calc (3)'!J$43)," ",('RLS Calc (3)'!J$43))</f>
        <v xml:space="preserve"> </v>
      </c>
      <c r="K29" s="287" t="str">
        <f t="shared" si="0"/>
        <v xml:space="preserve"> </v>
      </c>
      <c r="L29" s="288"/>
      <c r="M29" s="289"/>
      <c r="N29" s="72"/>
    </row>
    <row r="30" spans="2:16" x14ac:dyDescent="0.25">
      <c r="B30" s="88">
        <f>B18</f>
        <v>0</v>
      </c>
      <c r="C30" s="88">
        <f>'RLS Calc (4)'!E$3</f>
        <v>0</v>
      </c>
      <c r="D30" s="88">
        <f>'RLS Calc (4)'!L$5</f>
        <v>0</v>
      </c>
      <c r="E30" s="88">
        <f>'RLS Calc (4)'!C$12</f>
        <v>0</v>
      </c>
      <c r="F30" s="96" t="str">
        <f>IF(ISERROR('RLS Calc (4)'!H$29), " ",('RLS Calc (4)'!H$29))</f>
        <v xml:space="preserve"> </v>
      </c>
      <c r="G30" s="97" t="str">
        <f>IF(ISERROR('RLS Calc (4)'!H$27), " ",('RLS Calc (4)'!H$27))</f>
        <v xml:space="preserve"> </v>
      </c>
      <c r="H30" s="97" t="str">
        <f>IF(ISERROR('RLS Calc (4)'!H$28), " ",('RLS Calc (4)'!H$28))</f>
        <v xml:space="preserve"> </v>
      </c>
      <c r="I30" s="97" t="str">
        <f>IF(ISERROR('RLS Calc (4)'!C$43)," ",('RLS Calc (4)'!C$43))</f>
        <v xml:space="preserve"> </v>
      </c>
      <c r="J30" s="88" t="str">
        <f>IF(ISERROR('RLS Calc (4)'!J$43)," ",('RLS Calc (4)'!J$43))</f>
        <v xml:space="preserve"> </v>
      </c>
      <c r="K30" s="287" t="str">
        <f t="shared" si="0"/>
        <v xml:space="preserve"> </v>
      </c>
      <c r="L30" s="288"/>
      <c r="M30" s="289"/>
      <c r="N30" s="72"/>
    </row>
    <row r="31" spans="2:16" x14ac:dyDescent="0.25">
      <c r="B31" s="88">
        <f>B20</f>
        <v>0</v>
      </c>
      <c r="C31" s="88">
        <f>'RLS Calc (5)'!E$3</f>
        <v>0</v>
      </c>
      <c r="D31" s="88">
        <f>'RLS Calc (5)'!L$5</f>
        <v>0</v>
      </c>
      <c r="E31" s="88">
        <f>'RLS Calc (5)'!C$12</f>
        <v>0</v>
      </c>
      <c r="F31" s="96" t="str">
        <f>IF(ISERROR('RLS Calc (5)'!H$29), " ",('RLS Calc (5)'!H$29))</f>
        <v xml:space="preserve"> </v>
      </c>
      <c r="G31" s="97" t="str">
        <f>IF(ISERROR('RLS Calc (5)'!H$27), " ",('RLS Calc (5)'!H$27))</f>
        <v xml:space="preserve"> </v>
      </c>
      <c r="H31" s="97" t="str">
        <f>IF(ISERROR('RLS Calc (5)'!H$28), " ",('RLS Calc (5)'!H$28))</f>
        <v xml:space="preserve"> </v>
      </c>
      <c r="I31" s="97" t="str">
        <f>IF(ISERROR('RLS Calc (5)'!C$43)," ",('RLS Calc (5)'!C$43))</f>
        <v xml:space="preserve"> </v>
      </c>
      <c r="J31" s="88" t="str">
        <f>IF(ISERROR('RLS Calc (5)'!J$43)," ",('RLS Calc (5)'!J$43))</f>
        <v xml:space="preserve"> </v>
      </c>
      <c r="K31" s="287" t="str">
        <f t="shared" si="0"/>
        <v xml:space="preserve"> </v>
      </c>
      <c r="L31" s="288"/>
      <c r="M31" s="289"/>
      <c r="N31" s="72"/>
    </row>
    <row r="32" spans="2:16" ht="15.75" x14ac:dyDescent="0.25">
      <c r="B32" s="65" t="s">
        <v>46</v>
      </c>
    </row>
    <row r="33" spans="2:15" x14ac:dyDescent="0.25">
      <c r="B33" s="23" t="s">
        <v>137</v>
      </c>
      <c r="L33" s="262" t="s">
        <v>173</v>
      </c>
      <c r="M33" s="262"/>
      <c r="N33" s="263" t="str">
        <f>'Cover Sheet'!H14</f>
        <v>03072014</v>
      </c>
      <c r="O33" s="263"/>
    </row>
  </sheetData>
  <mergeCells count="36">
    <mergeCell ref="K27:M27"/>
    <mergeCell ref="K28:M28"/>
    <mergeCell ref="K29:M29"/>
    <mergeCell ref="K30:M30"/>
    <mergeCell ref="K31:M31"/>
    <mergeCell ref="E14:E15"/>
    <mergeCell ref="B14:B15"/>
    <mergeCell ref="B20:B21"/>
    <mergeCell ref="C20:C21"/>
    <mergeCell ref="D20:D21"/>
    <mergeCell ref="E20:E21"/>
    <mergeCell ref="B18:B19"/>
    <mergeCell ref="C14:C15"/>
    <mergeCell ref="D14:D15"/>
    <mergeCell ref="E18:E19"/>
    <mergeCell ref="D16:D17"/>
    <mergeCell ref="E16:E17"/>
    <mergeCell ref="C18:C19"/>
    <mergeCell ref="D18:D19"/>
    <mergeCell ref="C16:C17"/>
    <mergeCell ref="I26:J26"/>
    <mergeCell ref="B12:B13"/>
    <mergeCell ref="N33:O33"/>
    <mergeCell ref="L33:M33"/>
    <mergeCell ref="E1:G1"/>
    <mergeCell ref="D2:I2"/>
    <mergeCell ref="D3:I3"/>
    <mergeCell ref="D4:I4"/>
    <mergeCell ref="C12:C13"/>
    <mergeCell ref="D5:I5"/>
    <mergeCell ref="D12:D13"/>
    <mergeCell ref="E12:E13"/>
    <mergeCell ref="C8:D8"/>
    <mergeCell ref="C9:D9"/>
    <mergeCell ref="K26:M26"/>
    <mergeCell ref="B16:B17"/>
  </mergeCells>
  <phoneticPr fontId="10" type="noConversion"/>
  <conditionalFormatting sqref="C8">
    <cfRule type="cellIs" dxfId="21" priority="1" stopIfTrue="1" operator="equal">
      <formula>0</formula>
    </cfRule>
  </conditionalFormatting>
  <conditionalFormatting sqref="I27:J31">
    <cfRule type="cellIs" dxfId="20" priority="2" stopIfTrue="1" operator="notBetween">
      <formula>70</formula>
      <formula>130</formula>
    </cfRule>
  </conditionalFormatting>
  <pageMargins left="0.7" right="0.7" top="0.75" bottom="0.75" header="0.3" footer="0.3"/>
  <pageSetup scale="61" orientation="landscape" horizontalDpi="1200" verticalDpi="1200" r:id="rId1"/>
  <headerFooter>
    <oddFooter>&amp;RVersion:  20130422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"/>
  <sheetViews>
    <sheetView zoomScale="75" workbookViewId="0">
      <selection activeCell="A26" sqref="A26"/>
    </sheetView>
  </sheetViews>
  <sheetFormatPr defaultRowHeight="15" x14ac:dyDescent="0.25"/>
  <cols>
    <col min="1" max="1" width="9.140625" style="23"/>
    <col min="2" max="2" width="18.28515625" style="23" customWidth="1"/>
    <col min="3" max="3" width="10.140625" style="23" customWidth="1"/>
    <col min="4" max="4" width="10.28515625" style="23" customWidth="1"/>
    <col min="5" max="5" width="10" style="23" customWidth="1"/>
    <col min="6" max="9" width="9.85546875" style="23" bestFit="1" customWidth="1"/>
    <col min="10" max="16" width="9.140625" style="23"/>
    <col min="17" max="17" width="12" style="23" customWidth="1"/>
    <col min="18" max="18" width="9.140625" style="23"/>
    <col min="19" max="19" width="11.5703125" style="23" customWidth="1"/>
    <col min="20" max="20" width="11.85546875" style="23" customWidth="1"/>
    <col min="21" max="16384" width="9.140625" style="23"/>
  </cols>
  <sheetData>
    <row r="1" spans="1:25" ht="15.75" x14ac:dyDescent="0.25">
      <c r="A1" s="292" t="s">
        <v>0</v>
      </c>
      <c r="B1" s="292"/>
      <c r="C1" s="292"/>
      <c r="D1" s="293">
        <f>'Cover Sheet'!$B$8</f>
        <v>0</v>
      </c>
      <c r="E1" s="293"/>
      <c r="F1" s="293"/>
      <c r="G1" s="22"/>
      <c r="I1" s="75"/>
    </row>
    <row r="2" spans="1:25" ht="15.75" x14ac:dyDescent="0.25">
      <c r="A2" s="292" t="s">
        <v>55</v>
      </c>
      <c r="B2" s="292"/>
      <c r="C2" s="292"/>
      <c r="D2" s="302"/>
      <c r="E2" s="302"/>
      <c r="F2" s="302"/>
      <c r="G2" s="22"/>
    </row>
    <row r="3" spans="1:25" ht="15.75" x14ac:dyDescent="0.25">
      <c r="A3" s="292" t="s">
        <v>156</v>
      </c>
      <c r="B3" s="292"/>
      <c r="C3" s="292"/>
      <c r="D3" s="305"/>
      <c r="E3" s="305"/>
      <c r="F3" s="305"/>
      <c r="G3" s="22"/>
      <c r="H3" s="81"/>
      <c r="V3" s="75"/>
    </row>
    <row r="4" spans="1:25" ht="15.75" x14ac:dyDescent="0.25">
      <c r="A4" s="292" t="s">
        <v>56</v>
      </c>
      <c r="B4" s="292"/>
      <c r="C4" s="292"/>
      <c r="D4" s="302"/>
      <c r="E4" s="302"/>
      <c r="F4" s="302"/>
      <c r="G4" s="22"/>
      <c r="V4" s="75"/>
    </row>
    <row r="5" spans="1:25" ht="15.75" x14ac:dyDescent="0.25">
      <c r="A5" s="292" t="s">
        <v>138</v>
      </c>
      <c r="B5" s="292"/>
      <c r="C5" s="292"/>
      <c r="D5" s="302"/>
      <c r="E5" s="302"/>
      <c r="F5" s="302"/>
      <c r="G5" s="22"/>
    </row>
    <row r="6" spans="1:25" s="222" customFormat="1" ht="15.75" x14ac:dyDescent="0.25">
      <c r="A6" s="292" t="s">
        <v>171</v>
      </c>
      <c r="B6" s="292"/>
      <c r="C6" s="292"/>
      <c r="D6" s="293">
        <f>'Cover Sheet'!$H$8</f>
        <v>0</v>
      </c>
      <c r="E6" s="293"/>
      <c r="F6" s="293"/>
      <c r="G6" s="22"/>
    </row>
    <row r="8" spans="1:25" ht="18.75" x14ac:dyDescent="0.3">
      <c r="B8" s="24" t="s">
        <v>57</v>
      </c>
      <c r="K8" s="303" t="s">
        <v>152</v>
      </c>
      <c r="L8" s="303"/>
      <c r="M8" s="303"/>
      <c r="N8" s="81"/>
      <c r="O8" s="81"/>
      <c r="Q8" s="75"/>
    </row>
    <row r="9" spans="1:25" ht="15.75" thickBot="1" x14ac:dyDescent="0.3"/>
    <row r="10" spans="1:25" x14ac:dyDescent="0.25">
      <c r="B10" s="25"/>
      <c r="C10" s="26"/>
      <c r="D10" s="27"/>
      <c r="E10" s="28" t="s">
        <v>135</v>
      </c>
      <c r="F10" s="301" t="s">
        <v>58</v>
      </c>
      <c r="G10" s="301"/>
      <c r="H10" s="301"/>
      <c r="I10" s="301"/>
      <c r="J10" s="29"/>
      <c r="K10" s="301" t="s">
        <v>59</v>
      </c>
      <c r="L10" s="301"/>
      <c r="M10" s="301"/>
      <c r="N10" s="301"/>
      <c r="O10" s="301"/>
      <c r="P10" s="29"/>
      <c r="Q10" s="30" t="s">
        <v>60</v>
      </c>
      <c r="R10" s="7"/>
      <c r="S10" s="304" t="s">
        <v>61</v>
      </c>
      <c r="T10" s="304"/>
      <c r="U10" s="304"/>
      <c r="V10" s="304"/>
      <c r="W10" s="304"/>
      <c r="X10" s="304"/>
      <c r="Y10" s="31"/>
    </row>
    <row r="11" spans="1:25" ht="15.75" thickBot="1" x14ac:dyDescent="0.3">
      <c r="B11" s="32" t="s">
        <v>16</v>
      </c>
      <c r="C11" s="33" t="s">
        <v>18</v>
      </c>
      <c r="D11" s="34" t="s">
        <v>78</v>
      </c>
      <c r="E11" s="34" t="s">
        <v>79</v>
      </c>
      <c r="F11" s="34" t="s">
        <v>62</v>
      </c>
      <c r="G11" s="34" t="s">
        <v>63</v>
      </c>
      <c r="H11" s="34" t="s">
        <v>64</v>
      </c>
      <c r="I11" s="34" t="s">
        <v>65</v>
      </c>
      <c r="J11" s="35"/>
      <c r="K11" s="34" t="s">
        <v>62</v>
      </c>
      <c r="L11" s="34" t="s">
        <v>63</v>
      </c>
      <c r="M11" s="34" t="s">
        <v>64</v>
      </c>
      <c r="N11" s="34" t="s">
        <v>65</v>
      </c>
      <c r="O11" s="34" t="s">
        <v>66</v>
      </c>
      <c r="P11" s="35"/>
      <c r="Q11" s="34" t="s">
        <v>26</v>
      </c>
      <c r="R11" s="19"/>
      <c r="S11" s="36" t="s">
        <v>67</v>
      </c>
      <c r="T11" s="36" t="s">
        <v>68</v>
      </c>
      <c r="U11" s="34" t="s">
        <v>62</v>
      </c>
      <c r="V11" s="34" t="s">
        <v>63</v>
      </c>
      <c r="W11" s="34" t="s">
        <v>64</v>
      </c>
      <c r="X11" s="34" t="s">
        <v>65</v>
      </c>
      <c r="Y11" s="37" t="s">
        <v>24</v>
      </c>
    </row>
    <row r="12" spans="1:25" ht="15.75" thickBot="1" x14ac:dyDescent="0.3">
      <c r="B12" s="223"/>
      <c r="C12" s="39"/>
      <c r="D12" s="40"/>
      <c r="E12" s="40"/>
      <c r="F12" s="40"/>
      <c r="G12" s="40"/>
      <c r="H12" s="40"/>
      <c r="I12" s="40"/>
      <c r="J12" s="41"/>
      <c r="K12" s="4" t="str">
        <f>IF(ISERROR(F12/E12)," ",(F12/E12))</f>
        <v xml:space="preserve"> </v>
      </c>
      <c r="L12" s="4" t="str">
        <f>IF(ISERROR(G12/E12)," ",(G12/E12))</f>
        <v xml:space="preserve"> </v>
      </c>
      <c r="M12" s="4" t="str">
        <f>IF(ISERROR(H12/E12)," ",(H12/E12))</f>
        <v xml:space="preserve"> </v>
      </c>
      <c r="N12" s="4" t="str">
        <f>IF(ISERROR(I12/E12)," ",(I12/E12))</f>
        <v xml:space="preserve"> </v>
      </c>
      <c r="O12" s="4" t="str">
        <f>IF(ISERROR(AVERAGE(K12:N12))," ",(AVERAGE(K12:N12)))</f>
        <v xml:space="preserve"> </v>
      </c>
      <c r="P12" s="5"/>
      <c r="Q12" s="6" t="str">
        <f>IF(ISERROR((STDEV(K12:N12)/O12)*100)," ",(STDEV(K12:N12)/O12)*100)</f>
        <v xml:space="preserve"> </v>
      </c>
      <c r="R12" s="7"/>
      <c r="S12" s="8">
        <f>((F12+G12+H12+I12)/4)*0.8</f>
        <v>0</v>
      </c>
      <c r="T12" s="8">
        <f>((F12+G12+H12+I12)/4)*1.2</f>
        <v>0</v>
      </c>
      <c r="U12" s="9">
        <f t="shared" ref="U12:X23" si="0">F12</f>
        <v>0</v>
      </c>
      <c r="V12" s="9">
        <f t="shared" si="0"/>
        <v>0</v>
      </c>
      <c r="W12" s="9">
        <f t="shared" si="0"/>
        <v>0</v>
      </c>
      <c r="X12" s="9">
        <f t="shared" si="0"/>
        <v>0</v>
      </c>
      <c r="Y12" s="42">
        <f>AVERAGE(U12:X12)</f>
        <v>0</v>
      </c>
    </row>
    <row r="13" spans="1:25" ht="15.75" thickBot="1" x14ac:dyDescent="0.3">
      <c r="B13" s="38"/>
      <c r="C13" s="39"/>
      <c r="D13" s="40"/>
      <c r="E13" s="40"/>
      <c r="F13" s="40"/>
      <c r="G13" s="40"/>
      <c r="H13" s="40"/>
      <c r="I13" s="40"/>
      <c r="J13" s="43"/>
      <c r="K13" s="10" t="str">
        <f>IF(ISERROR(F13/E13)," ",(F13/E13))</f>
        <v xml:space="preserve"> </v>
      </c>
      <c r="L13" s="10" t="str">
        <f>IF(ISERROR(G13/E13)," ",(G13/E13))</f>
        <v xml:space="preserve"> </v>
      </c>
      <c r="M13" s="10" t="str">
        <f>IF(ISERROR(H13/E13)," ",(H13/E13))</f>
        <v xml:space="preserve"> </v>
      </c>
      <c r="N13" s="10" t="str">
        <f>IF(ISERROR(I13/E13)," ",(I13/E13))</f>
        <v xml:space="preserve"> </v>
      </c>
      <c r="O13" s="10" t="str">
        <f t="shared" ref="O13:O23" si="1">IF(ISERROR(AVERAGE(K13:N13))," ",(AVERAGE(K13:N13)))</f>
        <v xml:space="preserve"> </v>
      </c>
      <c r="P13" s="11"/>
      <c r="Q13" s="12" t="str">
        <f t="shared" ref="Q13:Q23" si="2">IF(ISERROR((STDEV(K13:N13)/O13)*100)," ",(STDEV(K13:N13)/O13)*100)</f>
        <v xml:space="preserve"> </v>
      </c>
      <c r="R13" s="13"/>
      <c r="S13" s="14">
        <f t="shared" ref="S13:S23" si="3">((F13+G13+H13+I13)/4)*0.8</f>
        <v>0</v>
      </c>
      <c r="T13" s="14">
        <f t="shared" ref="T13:T23" si="4">((F13+G13+H13+I13)/4)*1.2</f>
        <v>0</v>
      </c>
      <c r="U13" s="15">
        <f t="shared" si="0"/>
        <v>0</v>
      </c>
      <c r="V13" s="15">
        <f t="shared" si="0"/>
        <v>0</v>
      </c>
      <c r="W13" s="15">
        <f t="shared" si="0"/>
        <v>0</v>
      </c>
      <c r="X13" s="15">
        <f t="shared" si="0"/>
        <v>0</v>
      </c>
      <c r="Y13" s="44">
        <f t="shared" ref="Y13:Y23" si="5">AVERAGE(U13:X13)</f>
        <v>0</v>
      </c>
    </row>
    <row r="14" spans="1:25" ht="15.75" thickBot="1" x14ac:dyDescent="0.3">
      <c r="B14" s="38"/>
      <c r="C14" s="39"/>
      <c r="D14" s="40"/>
      <c r="E14" s="40"/>
      <c r="F14" s="40"/>
      <c r="G14" s="40"/>
      <c r="H14" s="40"/>
      <c r="I14" s="40"/>
      <c r="J14" s="45"/>
      <c r="K14" s="10" t="str">
        <f t="shared" ref="K14:K23" si="6">IF(ISERROR(F14/E14)," ",(F14/E14))</f>
        <v xml:space="preserve"> </v>
      </c>
      <c r="L14" s="10" t="str">
        <f t="shared" ref="L14:L23" si="7">IF(ISERROR(G14/E14)," ",(G14/E14))</f>
        <v xml:space="preserve"> </v>
      </c>
      <c r="M14" s="10" t="str">
        <f t="shared" ref="M14:M23" si="8">IF(ISERROR(H14/E14)," ",(H14/E14))</f>
        <v xml:space="preserve"> </v>
      </c>
      <c r="N14" s="10" t="str">
        <f t="shared" ref="N14:N23" si="9">IF(ISERROR(I14/E14)," ",(I14/E14))</f>
        <v xml:space="preserve"> </v>
      </c>
      <c r="O14" s="10" t="str">
        <f t="shared" si="1"/>
        <v xml:space="preserve"> </v>
      </c>
      <c r="P14" s="11"/>
      <c r="Q14" s="12" t="str">
        <f t="shared" si="2"/>
        <v xml:space="preserve"> </v>
      </c>
      <c r="R14" s="13"/>
      <c r="S14" s="14">
        <f t="shared" si="3"/>
        <v>0</v>
      </c>
      <c r="T14" s="14">
        <f t="shared" si="4"/>
        <v>0</v>
      </c>
      <c r="U14" s="15">
        <f t="shared" si="0"/>
        <v>0</v>
      </c>
      <c r="V14" s="15">
        <f t="shared" si="0"/>
        <v>0</v>
      </c>
      <c r="W14" s="15">
        <f t="shared" si="0"/>
        <v>0</v>
      </c>
      <c r="X14" s="15">
        <f t="shared" si="0"/>
        <v>0</v>
      </c>
      <c r="Y14" s="44">
        <f t="shared" si="5"/>
        <v>0</v>
      </c>
    </row>
    <row r="15" spans="1:25" ht="15.75" thickBot="1" x14ac:dyDescent="0.3">
      <c r="B15" s="38"/>
      <c r="C15" s="39"/>
      <c r="D15" s="40"/>
      <c r="E15" s="40"/>
      <c r="F15" s="40"/>
      <c r="G15" s="40"/>
      <c r="H15" s="40"/>
      <c r="I15" s="40"/>
      <c r="J15" s="45"/>
      <c r="K15" s="10" t="str">
        <f t="shared" si="6"/>
        <v xml:space="preserve"> </v>
      </c>
      <c r="L15" s="10" t="str">
        <f t="shared" si="7"/>
        <v xml:space="preserve"> </v>
      </c>
      <c r="M15" s="10" t="str">
        <f t="shared" si="8"/>
        <v xml:space="preserve"> </v>
      </c>
      <c r="N15" s="10" t="str">
        <f t="shared" si="9"/>
        <v xml:space="preserve"> </v>
      </c>
      <c r="O15" s="10" t="str">
        <f t="shared" si="1"/>
        <v xml:space="preserve"> </v>
      </c>
      <c r="P15" s="11"/>
      <c r="Q15" s="12" t="str">
        <f t="shared" si="2"/>
        <v xml:space="preserve"> </v>
      </c>
      <c r="R15" s="13"/>
      <c r="S15" s="14">
        <f t="shared" si="3"/>
        <v>0</v>
      </c>
      <c r="T15" s="14">
        <f t="shared" si="4"/>
        <v>0</v>
      </c>
      <c r="U15" s="15">
        <f t="shared" si="0"/>
        <v>0</v>
      </c>
      <c r="V15" s="15">
        <f t="shared" si="0"/>
        <v>0</v>
      </c>
      <c r="W15" s="15">
        <f t="shared" si="0"/>
        <v>0</v>
      </c>
      <c r="X15" s="15">
        <f t="shared" si="0"/>
        <v>0</v>
      </c>
      <c r="Y15" s="44">
        <f t="shared" si="5"/>
        <v>0</v>
      </c>
    </row>
    <row r="16" spans="1:25" ht="15.75" thickBot="1" x14ac:dyDescent="0.3">
      <c r="B16" s="38"/>
      <c r="C16" s="39"/>
      <c r="D16" s="40"/>
      <c r="E16" s="40"/>
      <c r="F16" s="40"/>
      <c r="G16" s="40"/>
      <c r="H16" s="40"/>
      <c r="I16" s="40"/>
      <c r="J16" s="43"/>
      <c r="K16" s="10" t="str">
        <f t="shared" si="6"/>
        <v xml:space="preserve"> </v>
      </c>
      <c r="L16" s="10" t="str">
        <f t="shared" si="7"/>
        <v xml:space="preserve"> </v>
      </c>
      <c r="M16" s="10" t="str">
        <f t="shared" si="8"/>
        <v xml:space="preserve"> </v>
      </c>
      <c r="N16" s="10" t="str">
        <f t="shared" si="9"/>
        <v xml:space="preserve"> </v>
      </c>
      <c r="O16" s="10" t="str">
        <f t="shared" si="1"/>
        <v xml:space="preserve"> </v>
      </c>
      <c r="P16" s="11"/>
      <c r="Q16" s="12" t="str">
        <f t="shared" si="2"/>
        <v xml:space="preserve"> </v>
      </c>
      <c r="R16" s="13"/>
      <c r="S16" s="14">
        <f t="shared" si="3"/>
        <v>0</v>
      </c>
      <c r="T16" s="14">
        <f t="shared" si="4"/>
        <v>0</v>
      </c>
      <c r="U16" s="15">
        <f t="shared" si="0"/>
        <v>0</v>
      </c>
      <c r="V16" s="15">
        <f t="shared" si="0"/>
        <v>0</v>
      </c>
      <c r="W16" s="15">
        <f t="shared" si="0"/>
        <v>0</v>
      </c>
      <c r="X16" s="15">
        <f t="shared" si="0"/>
        <v>0</v>
      </c>
      <c r="Y16" s="44">
        <f t="shared" si="5"/>
        <v>0</v>
      </c>
    </row>
    <row r="17" spans="1:25" ht="15.75" thickBot="1" x14ac:dyDescent="0.3">
      <c r="B17" s="38"/>
      <c r="C17" s="39"/>
      <c r="D17" s="40"/>
      <c r="E17" s="40"/>
      <c r="F17" s="40"/>
      <c r="G17" s="40"/>
      <c r="H17" s="40"/>
      <c r="I17" s="40"/>
      <c r="J17" s="43"/>
      <c r="K17" s="10" t="str">
        <f t="shared" si="6"/>
        <v xml:space="preserve"> </v>
      </c>
      <c r="L17" s="10" t="str">
        <f t="shared" si="7"/>
        <v xml:space="preserve"> </v>
      </c>
      <c r="M17" s="10" t="str">
        <f t="shared" si="8"/>
        <v xml:space="preserve"> </v>
      </c>
      <c r="N17" s="10" t="str">
        <f t="shared" si="9"/>
        <v xml:space="preserve"> </v>
      </c>
      <c r="O17" s="10" t="str">
        <f t="shared" si="1"/>
        <v xml:space="preserve"> </v>
      </c>
      <c r="P17" s="11"/>
      <c r="Q17" s="12" t="str">
        <f t="shared" si="2"/>
        <v xml:space="preserve"> </v>
      </c>
      <c r="R17" s="13"/>
      <c r="S17" s="14">
        <f t="shared" si="3"/>
        <v>0</v>
      </c>
      <c r="T17" s="14">
        <f t="shared" si="4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44">
        <f t="shared" si="5"/>
        <v>0</v>
      </c>
    </row>
    <row r="18" spans="1:25" ht="15.75" thickBot="1" x14ac:dyDescent="0.3">
      <c r="B18" s="38"/>
      <c r="C18" s="39"/>
      <c r="D18" s="40"/>
      <c r="E18" s="40"/>
      <c r="F18" s="40"/>
      <c r="G18" s="40"/>
      <c r="H18" s="40"/>
      <c r="I18" s="40"/>
      <c r="J18" s="43"/>
      <c r="K18" s="10" t="str">
        <f t="shared" si="6"/>
        <v xml:space="preserve"> </v>
      </c>
      <c r="L18" s="10" t="str">
        <f t="shared" si="7"/>
        <v xml:space="preserve"> </v>
      </c>
      <c r="M18" s="10" t="str">
        <f t="shared" si="8"/>
        <v xml:space="preserve"> </v>
      </c>
      <c r="N18" s="10" t="str">
        <f t="shared" si="9"/>
        <v xml:space="preserve"> </v>
      </c>
      <c r="O18" s="10" t="str">
        <f t="shared" si="1"/>
        <v xml:space="preserve"> </v>
      </c>
      <c r="P18" s="11"/>
      <c r="Q18" s="12" t="str">
        <f t="shared" si="2"/>
        <v xml:space="preserve"> </v>
      </c>
      <c r="R18" s="13"/>
      <c r="S18" s="14">
        <f t="shared" si="3"/>
        <v>0</v>
      </c>
      <c r="T18" s="14">
        <f t="shared" si="4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44">
        <f t="shared" si="5"/>
        <v>0</v>
      </c>
    </row>
    <row r="19" spans="1:25" ht="15.75" thickBot="1" x14ac:dyDescent="0.3">
      <c r="B19" s="38"/>
      <c r="C19" s="39"/>
      <c r="D19" s="40"/>
      <c r="E19" s="40"/>
      <c r="F19" s="40"/>
      <c r="G19" s="40"/>
      <c r="H19" s="40"/>
      <c r="I19" s="40"/>
      <c r="J19" s="46"/>
      <c r="K19" s="10" t="str">
        <f t="shared" si="6"/>
        <v xml:space="preserve"> </v>
      </c>
      <c r="L19" s="10" t="str">
        <f t="shared" si="7"/>
        <v xml:space="preserve"> </v>
      </c>
      <c r="M19" s="10" t="str">
        <f t="shared" si="8"/>
        <v xml:space="preserve"> </v>
      </c>
      <c r="N19" s="10" t="str">
        <f t="shared" si="9"/>
        <v xml:space="preserve"> </v>
      </c>
      <c r="O19" s="10" t="str">
        <f t="shared" si="1"/>
        <v xml:space="preserve"> </v>
      </c>
      <c r="P19" s="11"/>
      <c r="Q19" s="12" t="str">
        <f t="shared" si="2"/>
        <v xml:space="preserve"> </v>
      </c>
      <c r="R19" s="13"/>
      <c r="S19" s="14">
        <f t="shared" si="3"/>
        <v>0</v>
      </c>
      <c r="T19" s="14">
        <f t="shared" si="4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44">
        <f t="shared" si="5"/>
        <v>0</v>
      </c>
    </row>
    <row r="20" spans="1:25" ht="15.75" thickBot="1" x14ac:dyDescent="0.3">
      <c r="B20" s="38"/>
      <c r="C20" s="39"/>
      <c r="D20" s="40"/>
      <c r="E20" s="40"/>
      <c r="F20" s="40"/>
      <c r="G20" s="40"/>
      <c r="H20" s="40"/>
      <c r="I20" s="40"/>
      <c r="J20" s="43"/>
      <c r="K20" s="10" t="str">
        <f t="shared" si="6"/>
        <v xml:space="preserve"> </v>
      </c>
      <c r="L20" s="10" t="str">
        <f t="shared" si="7"/>
        <v xml:space="preserve"> </v>
      </c>
      <c r="M20" s="10" t="str">
        <f t="shared" si="8"/>
        <v xml:space="preserve"> </v>
      </c>
      <c r="N20" s="10" t="str">
        <f t="shared" si="9"/>
        <v xml:space="preserve"> </v>
      </c>
      <c r="O20" s="10" t="str">
        <f t="shared" si="1"/>
        <v xml:space="preserve"> </v>
      </c>
      <c r="P20" s="11"/>
      <c r="Q20" s="12" t="str">
        <f t="shared" si="2"/>
        <v xml:space="preserve"> </v>
      </c>
      <c r="R20" s="13"/>
      <c r="S20" s="14">
        <f t="shared" si="3"/>
        <v>0</v>
      </c>
      <c r="T20" s="14">
        <f t="shared" si="4"/>
        <v>0</v>
      </c>
      <c r="U20" s="15">
        <f t="shared" si="0"/>
        <v>0</v>
      </c>
      <c r="V20" s="15">
        <f t="shared" si="0"/>
        <v>0</v>
      </c>
      <c r="W20" s="15">
        <f t="shared" si="0"/>
        <v>0</v>
      </c>
      <c r="X20" s="15">
        <f t="shared" si="0"/>
        <v>0</v>
      </c>
      <c r="Y20" s="44">
        <f t="shared" si="5"/>
        <v>0</v>
      </c>
    </row>
    <row r="21" spans="1:25" ht="15.75" thickBot="1" x14ac:dyDescent="0.3">
      <c r="B21" s="38"/>
      <c r="C21" s="39"/>
      <c r="D21" s="40"/>
      <c r="E21" s="40"/>
      <c r="F21" s="40"/>
      <c r="G21" s="40"/>
      <c r="H21" s="40"/>
      <c r="I21" s="40"/>
      <c r="J21" s="43"/>
      <c r="K21" s="10" t="str">
        <f>IF(ISERROR(F21/E21)," ",(F21/E21))</f>
        <v xml:space="preserve"> </v>
      </c>
      <c r="L21" s="10" t="str">
        <f>IF(ISERROR(G21/E21)," ",(G21/E21))</f>
        <v xml:space="preserve"> </v>
      </c>
      <c r="M21" s="10" t="str">
        <f>IF(ISERROR(H21/E21)," ",(H21/E21))</f>
        <v xml:space="preserve"> </v>
      </c>
      <c r="N21" s="10" t="str">
        <f>IF(ISERROR(I21/E21)," ",(I21/E21))</f>
        <v xml:space="preserve"> </v>
      </c>
      <c r="O21" s="10" t="str">
        <f t="shared" si="1"/>
        <v xml:space="preserve"> </v>
      </c>
      <c r="P21" s="11"/>
      <c r="Q21" s="12" t="str">
        <f t="shared" si="2"/>
        <v xml:space="preserve"> </v>
      </c>
      <c r="R21" s="13"/>
      <c r="S21" s="14">
        <f t="shared" si="3"/>
        <v>0</v>
      </c>
      <c r="T21" s="14">
        <f t="shared" si="4"/>
        <v>0</v>
      </c>
      <c r="U21" s="15">
        <f t="shared" si="0"/>
        <v>0</v>
      </c>
      <c r="V21" s="15">
        <f t="shared" si="0"/>
        <v>0</v>
      </c>
      <c r="W21" s="15">
        <f t="shared" si="0"/>
        <v>0</v>
      </c>
      <c r="X21" s="15">
        <f t="shared" si="0"/>
        <v>0</v>
      </c>
      <c r="Y21" s="44">
        <f t="shared" si="5"/>
        <v>0</v>
      </c>
    </row>
    <row r="22" spans="1:25" ht="15.75" thickBot="1" x14ac:dyDescent="0.3">
      <c r="B22" s="38"/>
      <c r="C22" s="39"/>
      <c r="D22" s="40"/>
      <c r="E22" s="40"/>
      <c r="F22" s="40"/>
      <c r="G22" s="40"/>
      <c r="H22" s="40"/>
      <c r="I22" s="40"/>
      <c r="J22" s="45"/>
      <c r="K22" s="10" t="str">
        <f t="shared" si="6"/>
        <v xml:space="preserve"> </v>
      </c>
      <c r="L22" s="10" t="str">
        <f t="shared" si="7"/>
        <v xml:space="preserve"> </v>
      </c>
      <c r="M22" s="10" t="str">
        <f t="shared" si="8"/>
        <v xml:space="preserve"> </v>
      </c>
      <c r="N22" s="10" t="str">
        <f t="shared" si="9"/>
        <v xml:space="preserve"> </v>
      </c>
      <c r="O22" s="10" t="str">
        <f t="shared" si="1"/>
        <v xml:space="preserve"> </v>
      </c>
      <c r="P22" s="11"/>
      <c r="Q22" s="12" t="str">
        <f t="shared" si="2"/>
        <v xml:space="preserve"> </v>
      </c>
      <c r="R22" s="13"/>
      <c r="S22" s="14">
        <f t="shared" si="3"/>
        <v>0</v>
      </c>
      <c r="T22" s="14">
        <f t="shared" si="4"/>
        <v>0</v>
      </c>
      <c r="U22" s="15">
        <f t="shared" si="0"/>
        <v>0</v>
      </c>
      <c r="V22" s="15">
        <f t="shared" si="0"/>
        <v>0</v>
      </c>
      <c r="W22" s="15">
        <f t="shared" si="0"/>
        <v>0</v>
      </c>
      <c r="X22" s="15">
        <f t="shared" si="0"/>
        <v>0</v>
      </c>
      <c r="Y22" s="44">
        <f t="shared" si="5"/>
        <v>0</v>
      </c>
    </row>
    <row r="23" spans="1:25" ht="15.75" thickBot="1" x14ac:dyDescent="0.3">
      <c r="B23" s="38"/>
      <c r="C23" s="39"/>
      <c r="D23" s="40"/>
      <c r="E23" s="40"/>
      <c r="F23" s="40"/>
      <c r="G23" s="40"/>
      <c r="H23" s="40"/>
      <c r="I23" s="40"/>
      <c r="J23" s="47"/>
      <c r="K23" s="16" t="str">
        <f t="shared" si="6"/>
        <v xml:space="preserve"> </v>
      </c>
      <c r="L23" s="16" t="str">
        <f t="shared" si="7"/>
        <v xml:space="preserve"> </v>
      </c>
      <c r="M23" s="16" t="str">
        <f t="shared" si="8"/>
        <v xml:space="preserve"> </v>
      </c>
      <c r="N23" s="16" t="str">
        <f t="shared" si="9"/>
        <v xml:space="preserve"> </v>
      </c>
      <c r="O23" s="16" t="str">
        <f t="shared" si="1"/>
        <v xml:space="preserve"> </v>
      </c>
      <c r="P23" s="17"/>
      <c r="Q23" s="18" t="str">
        <f t="shared" si="2"/>
        <v xml:space="preserve"> </v>
      </c>
      <c r="R23" s="19"/>
      <c r="S23" s="20">
        <f t="shared" si="3"/>
        <v>0</v>
      </c>
      <c r="T23" s="20">
        <f t="shared" si="4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48">
        <f t="shared" si="5"/>
        <v>0</v>
      </c>
    </row>
    <row r="25" spans="1:25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7" spans="1:25" ht="15.75" thickBot="1" x14ac:dyDescent="0.3"/>
    <row r="28" spans="1:25" x14ac:dyDescent="0.25">
      <c r="B28" s="50">
        <f>$B$12</f>
        <v>0</v>
      </c>
      <c r="C28" s="51" t="s">
        <v>69</v>
      </c>
      <c r="D28" s="52"/>
      <c r="E28" s="52"/>
      <c r="R28" s="25" t="s">
        <v>70</v>
      </c>
      <c r="S28" s="297" t="s">
        <v>71</v>
      </c>
      <c r="T28" s="297"/>
      <c r="U28" s="306"/>
      <c r="V28" s="294"/>
      <c r="W28" s="294"/>
      <c r="X28" s="294"/>
    </row>
    <row r="29" spans="1:25" x14ac:dyDescent="0.25">
      <c r="C29" s="52"/>
      <c r="D29" s="52"/>
      <c r="E29" s="52"/>
      <c r="R29" s="53" t="s">
        <v>62</v>
      </c>
      <c r="S29" s="295"/>
      <c r="T29" s="295"/>
      <c r="U29" s="306"/>
      <c r="V29" s="294"/>
      <c r="W29" s="294"/>
      <c r="X29" s="294"/>
    </row>
    <row r="30" spans="1:25" x14ac:dyDescent="0.25">
      <c r="B30" s="54" t="s">
        <v>73</v>
      </c>
      <c r="C30" s="55" t="s">
        <v>74</v>
      </c>
      <c r="D30" s="55" t="s">
        <v>75</v>
      </c>
      <c r="E30" s="55" t="s">
        <v>76</v>
      </c>
      <c r="R30" s="53" t="s">
        <v>63</v>
      </c>
      <c r="S30" s="295"/>
      <c r="T30" s="295"/>
      <c r="U30" s="306"/>
      <c r="V30" s="294"/>
      <c r="W30" s="294"/>
      <c r="X30" s="294"/>
    </row>
    <row r="31" spans="1:25" x14ac:dyDescent="0.25">
      <c r="B31" s="23">
        <v>1</v>
      </c>
      <c r="C31" s="56">
        <f>$S$12</f>
        <v>0</v>
      </c>
      <c r="D31" s="56">
        <f>$T$12</f>
        <v>0</v>
      </c>
      <c r="E31" s="57">
        <f>U12</f>
        <v>0</v>
      </c>
      <c r="R31" s="58" t="s">
        <v>64</v>
      </c>
      <c r="S31" s="295"/>
      <c r="T31" s="295"/>
      <c r="U31" s="306"/>
      <c r="V31" s="294"/>
      <c r="W31" s="294"/>
      <c r="X31" s="294"/>
    </row>
    <row r="32" spans="1:25" ht="15.75" thickBot="1" x14ac:dyDescent="0.3">
      <c r="B32" s="23">
        <v>2</v>
      </c>
      <c r="C32" s="56">
        <f>$S$12</f>
        <v>0</v>
      </c>
      <c r="D32" s="56">
        <f>$T$12</f>
        <v>0</v>
      </c>
      <c r="E32" s="57">
        <f>V12</f>
        <v>0</v>
      </c>
      <c r="R32" s="59" t="s">
        <v>65</v>
      </c>
      <c r="S32" s="299"/>
      <c r="T32" s="299"/>
      <c r="U32" s="306"/>
      <c r="V32" s="294"/>
      <c r="W32" s="294"/>
      <c r="X32" s="294"/>
    </row>
    <row r="33" spans="1:24" x14ac:dyDescent="0.25">
      <c r="B33" s="23">
        <v>3</v>
      </c>
      <c r="C33" s="56">
        <f>$S$12</f>
        <v>0</v>
      </c>
      <c r="D33" s="56">
        <f>$T$12</f>
        <v>0</v>
      </c>
      <c r="E33" s="57">
        <f>W12</f>
        <v>0</v>
      </c>
      <c r="R33" s="60"/>
      <c r="S33" s="60"/>
      <c r="T33" s="60"/>
      <c r="U33" s="60"/>
    </row>
    <row r="34" spans="1:24" x14ac:dyDescent="0.25">
      <c r="B34" s="23">
        <v>4</v>
      </c>
      <c r="C34" s="56">
        <f>$S$12</f>
        <v>0</v>
      </c>
      <c r="D34" s="56">
        <f>$T$12</f>
        <v>0</v>
      </c>
      <c r="E34" s="57">
        <f>X12</f>
        <v>0</v>
      </c>
      <c r="R34" s="77"/>
      <c r="S34" s="60"/>
      <c r="T34" s="60"/>
      <c r="U34" s="77"/>
      <c r="V34" s="75"/>
      <c r="W34" s="75"/>
    </row>
    <row r="35" spans="1:24" x14ac:dyDescent="0.25">
      <c r="R35" s="75"/>
    </row>
    <row r="44" spans="1:24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7" spans="1:24" ht="15.75" thickBot="1" x14ac:dyDescent="0.3"/>
    <row r="48" spans="1:24" x14ac:dyDescent="0.25">
      <c r="B48" s="50">
        <f>$B$13</f>
        <v>0</v>
      </c>
      <c r="C48" s="51" t="s">
        <v>77</v>
      </c>
      <c r="D48" s="52"/>
      <c r="E48" s="52"/>
      <c r="R48" s="25" t="s">
        <v>70</v>
      </c>
      <c r="S48" s="297" t="s">
        <v>71</v>
      </c>
      <c r="T48" s="298"/>
      <c r="U48" s="294"/>
      <c r="V48" s="294"/>
      <c r="W48" s="294"/>
      <c r="X48" s="294"/>
    </row>
    <row r="49" spans="1:24" x14ac:dyDescent="0.25">
      <c r="C49" s="52"/>
      <c r="D49" s="52"/>
      <c r="E49" s="52"/>
      <c r="R49" s="53" t="s">
        <v>62</v>
      </c>
      <c r="S49" s="295"/>
      <c r="T49" s="296"/>
      <c r="U49" s="294"/>
      <c r="V49" s="294"/>
      <c r="W49" s="294"/>
      <c r="X49" s="294"/>
    </row>
    <row r="50" spans="1:24" x14ac:dyDescent="0.25">
      <c r="B50" s="54" t="s">
        <v>73</v>
      </c>
      <c r="C50" s="55" t="s">
        <v>74</v>
      </c>
      <c r="D50" s="55" t="s">
        <v>75</v>
      </c>
      <c r="E50" s="55" t="s">
        <v>76</v>
      </c>
      <c r="R50" s="53" t="s">
        <v>63</v>
      </c>
      <c r="S50" s="295"/>
      <c r="T50" s="296"/>
      <c r="U50" s="294"/>
      <c r="V50" s="294"/>
      <c r="W50" s="294"/>
      <c r="X50" s="294"/>
    </row>
    <row r="51" spans="1:24" x14ac:dyDescent="0.25">
      <c r="B51" s="23">
        <v>1</v>
      </c>
      <c r="C51" s="56">
        <f>$S$13</f>
        <v>0</v>
      </c>
      <c r="D51" s="56">
        <f>$T$13</f>
        <v>0</v>
      </c>
      <c r="E51" s="57">
        <f>U13</f>
        <v>0</v>
      </c>
      <c r="R51" s="58" t="s">
        <v>64</v>
      </c>
      <c r="S51" s="295"/>
      <c r="T51" s="296"/>
      <c r="U51" s="294"/>
      <c r="V51" s="294"/>
      <c r="W51" s="294"/>
      <c r="X51" s="294"/>
    </row>
    <row r="52" spans="1:24" ht="15.75" thickBot="1" x14ac:dyDescent="0.3">
      <c r="B52" s="23">
        <v>2</v>
      </c>
      <c r="C52" s="56">
        <f>$S$13</f>
        <v>0</v>
      </c>
      <c r="D52" s="56">
        <f>$T$13</f>
        <v>0</v>
      </c>
      <c r="E52" s="57">
        <f>V13</f>
        <v>0</v>
      </c>
      <c r="R52" s="59" t="s">
        <v>65</v>
      </c>
      <c r="S52" s="299"/>
      <c r="T52" s="300"/>
      <c r="U52" s="294"/>
      <c r="V52" s="294"/>
      <c r="W52" s="294"/>
      <c r="X52" s="294"/>
    </row>
    <row r="53" spans="1:24" x14ac:dyDescent="0.25">
      <c r="B53" s="23">
        <v>3</v>
      </c>
      <c r="C53" s="56">
        <f>$S$13</f>
        <v>0</v>
      </c>
      <c r="D53" s="56">
        <f>$T$13</f>
        <v>0</v>
      </c>
      <c r="E53" s="57">
        <f>W13</f>
        <v>0</v>
      </c>
      <c r="R53" s="60"/>
      <c r="S53" s="60"/>
      <c r="T53" s="60"/>
      <c r="U53" s="60"/>
    </row>
    <row r="54" spans="1:24" x14ac:dyDescent="0.25">
      <c r="B54" s="23">
        <v>4</v>
      </c>
      <c r="C54" s="56">
        <f>$S$13</f>
        <v>0</v>
      </c>
      <c r="D54" s="56">
        <f>$T$13</f>
        <v>0</v>
      </c>
      <c r="E54" s="57">
        <f>X13</f>
        <v>0</v>
      </c>
      <c r="R54" s="60"/>
      <c r="S54" s="60"/>
      <c r="T54" s="60"/>
      <c r="U54" s="60"/>
    </row>
    <row r="64" spans="1:24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7" spans="2:24" ht="15.75" thickBot="1" x14ac:dyDescent="0.3"/>
    <row r="68" spans="2:24" x14ac:dyDescent="0.25">
      <c r="B68" s="50">
        <f>$B$14</f>
        <v>0</v>
      </c>
      <c r="C68" s="51" t="s">
        <v>77</v>
      </c>
      <c r="D68" s="52"/>
      <c r="E68" s="52"/>
      <c r="R68" s="25" t="s">
        <v>70</v>
      </c>
      <c r="S68" s="297" t="s">
        <v>71</v>
      </c>
      <c r="T68" s="298"/>
      <c r="U68" s="294"/>
      <c r="V68" s="294"/>
      <c r="W68" s="294"/>
      <c r="X68" s="294"/>
    </row>
    <row r="69" spans="2:24" x14ac:dyDescent="0.25">
      <c r="C69" s="52"/>
      <c r="D69" s="52"/>
      <c r="E69" s="52"/>
      <c r="R69" s="53" t="s">
        <v>62</v>
      </c>
      <c r="S69" s="295"/>
      <c r="T69" s="296"/>
      <c r="U69" s="294"/>
      <c r="V69" s="294"/>
      <c r="W69" s="294"/>
      <c r="X69" s="294"/>
    </row>
    <row r="70" spans="2:24" x14ac:dyDescent="0.25">
      <c r="B70" s="54" t="s">
        <v>73</v>
      </c>
      <c r="C70" s="55" t="s">
        <v>74</v>
      </c>
      <c r="D70" s="55" t="s">
        <v>75</v>
      </c>
      <c r="E70" s="55" t="s">
        <v>76</v>
      </c>
      <c r="R70" s="53" t="s">
        <v>63</v>
      </c>
      <c r="S70" s="295"/>
      <c r="T70" s="296"/>
      <c r="U70" s="294"/>
      <c r="V70" s="294"/>
      <c r="W70" s="294"/>
      <c r="X70" s="294"/>
    </row>
    <row r="71" spans="2:24" x14ac:dyDescent="0.25">
      <c r="B71" s="23">
        <v>1</v>
      </c>
      <c r="C71" s="56">
        <f>$S$14</f>
        <v>0</v>
      </c>
      <c r="D71" s="56">
        <f>$T$14</f>
        <v>0</v>
      </c>
      <c r="E71" s="57">
        <f>U14</f>
        <v>0</v>
      </c>
      <c r="R71" s="58" t="s">
        <v>64</v>
      </c>
      <c r="S71" s="295"/>
      <c r="T71" s="296"/>
      <c r="U71" s="294"/>
      <c r="V71" s="294"/>
      <c r="W71" s="294"/>
      <c r="X71" s="294"/>
    </row>
    <row r="72" spans="2:24" ht="15.75" thickBot="1" x14ac:dyDescent="0.3">
      <c r="B72" s="23">
        <v>2</v>
      </c>
      <c r="C72" s="56">
        <f>$S$14</f>
        <v>0</v>
      </c>
      <c r="D72" s="56">
        <f>$T$14</f>
        <v>0</v>
      </c>
      <c r="E72" s="57">
        <f>V14</f>
        <v>0</v>
      </c>
      <c r="R72" s="59" t="s">
        <v>65</v>
      </c>
      <c r="S72" s="299"/>
      <c r="T72" s="300"/>
      <c r="U72" s="294"/>
      <c r="V72" s="294"/>
      <c r="W72" s="294"/>
      <c r="X72" s="294"/>
    </row>
    <row r="73" spans="2:24" x14ac:dyDescent="0.25">
      <c r="B73" s="23">
        <v>3</v>
      </c>
      <c r="C73" s="56">
        <f>$S$14</f>
        <v>0</v>
      </c>
      <c r="D73" s="56">
        <f>$T$14</f>
        <v>0</v>
      </c>
      <c r="E73" s="57">
        <f>W14</f>
        <v>0</v>
      </c>
      <c r="R73" s="60"/>
      <c r="S73" s="60"/>
      <c r="T73" s="60"/>
      <c r="U73" s="60"/>
    </row>
    <row r="74" spans="2:24" x14ac:dyDescent="0.25">
      <c r="B74" s="23">
        <v>4</v>
      </c>
      <c r="C74" s="56">
        <f>$S$14</f>
        <v>0</v>
      </c>
      <c r="D74" s="56">
        <f>$T$14</f>
        <v>0</v>
      </c>
      <c r="E74" s="57">
        <f>X14</f>
        <v>0</v>
      </c>
      <c r="R74" s="60"/>
      <c r="S74" s="60"/>
      <c r="T74" s="60"/>
      <c r="U74" s="60"/>
    </row>
    <row r="84" spans="1:24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7" spans="1:24" ht="15.75" thickBot="1" x14ac:dyDescent="0.3"/>
    <row r="88" spans="1:24" x14ac:dyDescent="0.25">
      <c r="B88" s="50">
        <f>$B$15</f>
        <v>0</v>
      </c>
      <c r="C88" s="51" t="s">
        <v>77</v>
      </c>
      <c r="D88" s="52"/>
      <c r="E88" s="52"/>
      <c r="R88" s="25" t="s">
        <v>70</v>
      </c>
      <c r="S88" s="297" t="s">
        <v>71</v>
      </c>
      <c r="T88" s="298"/>
      <c r="U88" s="294"/>
      <c r="V88" s="294"/>
      <c r="W88" s="294"/>
      <c r="X88" s="294"/>
    </row>
    <row r="89" spans="1:24" x14ac:dyDescent="0.25">
      <c r="C89" s="52"/>
      <c r="D89" s="52"/>
      <c r="E89" s="52"/>
      <c r="R89" s="53" t="s">
        <v>62</v>
      </c>
      <c r="S89" s="295"/>
      <c r="T89" s="296"/>
      <c r="U89" s="294"/>
      <c r="V89" s="294"/>
      <c r="W89" s="294"/>
      <c r="X89" s="294"/>
    </row>
    <row r="90" spans="1:24" x14ac:dyDescent="0.25">
      <c r="B90" s="54" t="s">
        <v>73</v>
      </c>
      <c r="C90" s="55" t="s">
        <v>74</v>
      </c>
      <c r="D90" s="55" t="s">
        <v>75</v>
      </c>
      <c r="E90" s="55" t="s">
        <v>76</v>
      </c>
      <c r="R90" s="53" t="s">
        <v>63</v>
      </c>
      <c r="S90" s="295"/>
      <c r="T90" s="296"/>
      <c r="U90" s="294"/>
      <c r="V90" s="294"/>
      <c r="W90" s="294"/>
      <c r="X90" s="294"/>
    </row>
    <row r="91" spans="1:24" x14ac:dyDescent="0.25">
      <c r="B91" s="23">
        <v>1</v>
      </c>
      <c r="C91" s="56">
        <f>$S$15</f>
        <v>0</v>
      </c>
      <c r="D91" s="56">
        <f>$T$15</f>
        <v>0</v>
      </c>
      <c r="E91" s="57">
        <f>U15</f>
        <v>0</v>
      </c>
      <c r="R91" s="58" t="s">
        <v>64</v>
      </c>
      <c r="S91" s="295"/>
      <c r="T91" s="296"/>
      <c r="U91" s="294"/>
      <c r="V91" s="294"/>
      <c r="W91" s="294"/>
      <c r="X91" s="294"/>
    </row>
    <row r="92" spans="1:24" ht="15.75" thickBot="1" x14ac:dyDescent="0.3">
      <c r="B92" s="23">
        <v>2</v>
      </c>
      <c r="C92" s="56">
        <f>$S$15</f>
        <v>0</v>
      </c>
      <c r="D92" s="56">
        <f>$T$15</f>
        <v>0</v>
      </c>
      <c r="E92" s="57">
        <f>V15</f>
        <v>0</v>
      </c>
      <c r="R92" s="59" t="s">
        <v>65</v>
      </c>
      <c r="S92" s="299"/>
      <c r="T92" s="300"/>
      <c r="U92" s="294"/>
      <c r="V92" s="294"/>
      <c r="W92" s="294"/>
      <c r="X92" s="294"/>
    </row>
    <row r="93" spans="1:24" x14ac:dyDescent="0.25">
      <c r="B93" s="23">
        <v>3</v>
      </c>
      <c r="C93" s="56">
        <f>$S$15</f>
        <v>0</v>
      </c>
      <c r="D93" s="56">
        <f>$T$15</f>
        <v>0</v>
      </c>
      <c r="E93" s="57">
        <f>W15</f>
        <v>0</v>
      </c>
      <c r="R93" s="60"/>
      <c r="S93" s="60"/>
      <c r="T93" s="60"/>
      <c r="U93" s="60"/>
    </row>
    <row r="94" spans="1:24" x14ac:dyDescent="0.25">
      <c r="B94" s="23">
        <v>4</v>
      </c>
      <c r="C94" s="56">
        <f>$S$15</f>
        <v>0</v>
      </c>
      <c r="D94" s="56">
        <f>$T$15</f>
        <v>0</v>
      </c>
      <c r="E94" s="57">
        <f>X15</f>
        <v>0</v>
      </c>
      <c r="R94" s="60"/>
      <c r="S94" s="60"/>
      <c r="T94" s="60"/>
      <c r="U94" s="60"/>
    </row>
    <row r="104" spans="1:24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7" spans="1:24" ht="15.75" thickBot="1" x14ac:dyDescent="0.3"/>
    <row r="108" spans="1:24" x14ac:dyDescent="0.25">
      <c r="B108" s="50">
        <f>$B$16</f>
        <v>0</v>
      </c>
      <c r="C108" s="51" t="s">
        <v>77</v>
      </c>
      <c r="D108" s="52"/>
      <c r="E108" s="52"/>
      <c r="R108" s="25" t="s">
        <v>70</v>
      </c>
      <c r="S108" s="297" t="s">
        <v>71</v>
      </c>
      <c r="T108" s="298"/>
      <c r="U108" s="294"/>
      <c r="V108" s="294"/>
      <c r="W108" s="294"/>
      <c r="X108" s="294"/>
    </row>
    <row r="109" spans="1:24" x14ac:dyDescent="0.25">
      <c r="C109" s="52"/>
      <c r="D109" s="52"/>
      <c r="E109" s="52"/>
      <c r="R109" s="53" t="s">
        <v>62</v>
      </c>
      <c r="S109" s="295"/>
      <c r="T109" s="296"/>
      <c r="U109" s="294"/>
      <c r="V109" s="294"/>
      <c r="W109" s="294"/>
      <c r="X109" s="294"/>
    </row>
    <row r="110" spans="1:24" x14ac:dyDescent="0.25">
      <c r="B110" s="54" t="s">
        <v>73</v>
      </c>
      <c r="C110" s="55" t="s">
        <v>74</v>
      </c>
      <c r="D110" s="55" t="s">
        <v>75</v>
      </c>
      <c r="E110" s="55" t="s">
        <v>76</v>
      </c>
      <c r="R110" s="53" t="s">
        <v>63</v>
      </c>
      <c r="S110" s="295"/>
      <c r="T110" s="296"/>
      <c r="U110" s="294"/>
      <c r="V110" s="294"/>
      <c r="W110" s="294"/>
      <c r="X110" s="294"/>
    </row>
    <row r="111" spans="1:24" x14ac:dyDescent="0.25">
      <c r="B111" s="23">
        <v>1</v>
      </c>
      <c r="C111" s="56">
        <f>$S$16</f>
        <v>0</v>
      </c>
      <c r="D111" s="56">
        <f>$T$16</f>
        <v>0</v>
      </c>
      <c r="E111" s="57">
        <f>U16</f>
        <v>0</v>
      </c>
      <c r="R111" s="58" t="s">
        <v>64</v>
      </c>
      <c r="S111" s="295"/>
      <c r="T111" s="296"/>
      <c r="U111" s="294"/>
      <c r="V111" s="294"/>
      <c r="W111" s="294"/>
      <c r="X111" s="294"/>
    </row>
    <row r="112" spans="1:24" ht="15.75" thickBot="1" x14ac:dyDescent="0.3">
      <c r="B112" s="23">
        <v>2</v>
      </c>
      <c r="C112" s="56">
        <f>$S$16</f>
        <v>0</v>
      </c>
      <c r="D112" s="56">
        <f>$T$16</f>
        <v>0</v>
      </c>
      <c r="E112" s="57">
        <f>V16</f>
        <v>0</v>
      </c>
      <c r="R112" s="59" t="s">
        <v>65</v>
      </c>
      <c r="S112" s="299"/>
      <c r="T112" s="300"/>
      <c r="U112" s="294"/>
      <c r="V112" s="294"/>
      <c r="W112" s="294"/>
      <c r="X112" s="294"/>
    </row>
    <row r="113" spans="1:24" x14ac:dyDescent="0.25">
      <c r="B113" s="23">
        <v>3</v>
      </c>
      <c r="C113" s="56">
        <f>$S$16</f>
        <v>0</v>
      </c>
      <c r="D113" s="56">
        <f>$T$16</f>
        <v>0</v>
      </c>
      <c r="E113" s="57">
        <f>W16</f>
        <v>0</v>
      </c>
      <c r="R113" s="60"/>
      <c r="S113" s="60"/>
      <c r="T113" s="60"/>
      <c r="U113" s="60"/>
    </row>
    <row r="114" spans="1:24" x14ac:dyDescent="0.25">
      <c r="B114" s="23">
        <v>4</v>
      </c>
      <c r="C114" s="56">
        <f>$S$16</f>
        <v>0</v>
      </c>
      <c r="D114" s="56">
        <f>$T$16</f>
        <v>0</v>
      </c>
      <c r="E114" s="57">
        <f>X16</f>
        <v>0</v>
      </c>
      <c r="R114" s="60"/>
      <c r="S114" s="60"/>
      <c r="T114" s="60"/>
      <c r="U114" s="60"/>
    </row>
    <row r="124" spans="1:24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7" spans="1:24" ht="15.75" thickBot="1" x14ac:dyDescent="0.3"/>
    <row r="128" spans="1:24" x14ac:dyDescent="0.25">
      <c r="B128" s="50">
        <f>$B$17</f>
        <v>0</v>
      </c>
      <c r="C128" s="51" t="s">
        <v>77</v>
      </c>
      <c r="D128" s="52"/>
      <c r="E128" s="52"/>
      <c r="R128" s="25" t="s">
        <v>70</v>
      </c>
      <c r="S128" s="297" t="s">
        <v>71</v>
      </c>
      <c r="T128" s="298"/>
      <c r="U128" s="294"/>
      <c r="V128" s="294"/>
      <c r="W128" s="294"/>
      <c r="X128" s="294"/>
    </row>
    <row r="129" spans="1:24" x14ac:dyDescent="0.25">
      <c r="C129" s="52"/>
      <c r="D129" s="52"/>
      <c r="E129" s="52"/>
      <c r="R129" s="53" t="s">
        <v>62</v>
      </c>
      <c r="S129" s="295"/>
      <c r="T129" s="296"/>
      <c r="U129" s="294"/>
      <c r="V129" s="294"/>
      <c r="W129" s="294"/>
      <c r="X129" s="294"/>
    </row>
    <row r="130" spans="1:24" x14ac:dyDescent="0.25">
      <c r="B130" s="54" t="s">
        <v>73</v>
      </c>
      <c r="C130" s="55" t="s">
        <v>74</v>
      </c>
      <c r="D130" s="55" t="s">
        <v>75</v>
      </c>
      <c r="E130" s="55" t="s">
        <v>76</v>
      </c>
      <c r="R130" s="53" t="s">
        <v>63</v>
      </c>
      <c r="S130" s="295"/>
      <c r="T130" s="296"/>
      <c r="U130" s="294"/>
      <c r="V130" s="294"/>
      <c r="W130" s="294"/>
      <c r="X130" s="294"/>
    </row>
    <row r="131" spans="1:24" x14ac:dyDescent="0.25">
      <c r="B131" s="23">
        <v>1</v>
      </c>
      <c r="C131" s="56">
        <f>$S$17</f>
        <v>0</v>
      </c>
      <c r="D131" s="56">
        <f>$T$17</f>
        <v>0</v>
      </c>
      <c r="E131" s="57">
        <f>U17</f>
        <v>0</v>
      </c>
      <c r="R131" s="58" t="s">
        <v>64</v>
      </c>
      <c r="S131" s="295"/>
      <c r="T131" s="296"/>
      <c r="U131" s="294"/>
      <c r="V131" s="294"/>
      <c r="W131" s="294"/>
      <c r="X131" s="294"/>
    </row>
    <row r="132" spans="1:24" ht="15.75" thickBot="1" x14ac:dyDescent="0.3">
      <c r="B132" s="23">
        <v>2</v>
      </c>
      <c r="C132" s="56">
        <f>$S$17</f>
        <v>0</v>
      </c>
      <c r="D132" s="56">
        <f>$T$17</f>
        <v>0</v>
      </c>
      <c r="E132" s="57">
        <f>V17</f>
        <v>0</v>
      </c>
      <c r="R132" s="59" t="s">
        <v>65</v>
      </c>
      <c r="S132" s="299"/>
      <c r="T132" s="300"/>
      <c r="U132" s="294"/>
      <c r="V132" s="294"/>
      <c r="W132" s="294"/>
      <c r="X132" s="294"/>
    </row>
    <row r="133" spans="1:24" x14ac:dyDescent="0.25">
      <c r="B133" s="23">
        <v>3</v>
      </c>
      <c r="C133" s="56">
        <f>$S$17</f>
        <v>0</v>
      </c>
      <c r="D133" s="56">
        <f>$T$17</f>
        <v>0</v>
      </c>
      <c r="E133" s="57">
        <f>W17</f>
        <v>0</v>
      </c>
      <c r="R133" s="60"/>
      <c r="S133" s="60"/>
      <c r="T133" s="60"/>
      <c r="U133" s="60"/>
    </row>
    <row r="134" spans="1:24" x14ac:dyDescent="0.25">
      <c r="B134" s="23">
        <v>4</v>
      </c>
      <c r="C134" s="56">
        <f>$S$17</f>
        <v>0</v>
      </c>
      <c r="D134" s="56">
        <f>$T$17</f>
        <v>0</v>
      </c>
      <c r="E134" s="57">
        <f>X17</f>
        <v>0</v>
      </c>
      <c r="R134" s="60"/>
      <c r="S134" s="60"/>
      <c r="T134" s="60"/>
      <c r="U134" s="60"/>
    </row>
    <row r="144" spans="1:24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7" spans="2:24" ht="15.75" thickBot="1" x14ac:dyDescent="0.3"/>
    <row r="148" spans="2:24" x14ac:dyDescent="0.25">
      <c r="B148" s="50">
        <f>$B$18</f>
        <v>0</v>
      </c>
      <c r="C148" s="51" t="s">
        <v>77</v>
      </c>
      <c r="D148" s="52"/>
      <c r="E148" s="52"/>
      <c r="R148" s="25" t="s">
        <v>70</v>
      </c>
      <c r="S148" s="297" t="s">
        <v>71</v>
      </c>
      <c r="T148" s="298"/>
      <c r="U148" s="294"/>
      <c r="V148" s="294"/>
      <c r="W148" s="294"/>
      <c r="X148" s="294"/>
    </row>
    <row r="149" spans="2:24" x14ac:dyDescent="0.25">
      <c r="C149" s="52"/>
      <c r="D149" s="52"/>
      <c r="E149" s="52"/>
      <c r="R149" s="53" t="s">
        <v>62</v>
      </c>
      <c r="S149" s="295"/>
      <c r="T149" s="296"/>
      <c r="U149" s="294"/>
      <c r="V149" s="294"/>
      <c r="W149" s="294"/>
      <c r="X149" s="294"/>
    </row>
    <row r="150" spans="2:24" x14ac:dyDescent="0.25">
      <c r="B150" s="54" t="s">
        <v>73</v>
      </c>
      <c r="C150" s="55" t="s">
        <v>74</v>
      </c>
      <c r="D150" s="55" t="s">
        <v>75</v>
      </c>
      <c r="E150" s="55" t="s">
        <v>76</v>
      </c>
      <c r="R150" s="53" t="s">
        <v>63</v>
      </c>
      <c r="S150" s="295"/>
      <c r="T150" s="296"/>
      <c r="U150" s="294"/>
      <c r="V150" s="294"/>
      <c r="W150" s="294"/>
      <c r="X150" s="294"/>
    </row>
    <row r="151" spans="2:24" x14ac:dyDescent="0.25">
      <c r="B151" s="23">
        <v>1</v>
      </c>
      <c r="C151" s="56">
        <f>$S$18</f>
        <v>0</v>
      </c>
      <c r="D151" s="56">
        <f>$T$18</f>
        <v>0</v>
      </c>
      <c r="E151" s="57">
        <f>U18</f>
        <v>0</v>
      </c>
      <c r="R151" s="58" t="s">
        <v>64</v>
      </c>
      <c r="S151" s="295"/>
      <c r="T151" s="296"/>
      <c r="U151" s="294"/>
      <c r="V151" s="294"/>
      <c r="W151" s="294"/>
      <c r="X151" s="294"/>
    </row>
    <row r="152" spans="2:24" ht="15.75" thickBot="1" x14ac:dyDescent="0.3">
      <c r="B152" s="23">
        <v>2</v>
      </c>
      <c r="C152" s="56">
        <f>$S$18</f>
        <v>0</v>
      </c>
      <c r="D152" s="56">
        <f>$T$18</f>
        <v>0</v>
      </c>
      <c r="E152" s="57">
        <f>V18</f>
        <v>0</v>
      </c>
      <c r="R152" s="59" t="s">
        <v>65</v>
      </c>
      <c r="S152" s="299"/>
      <c r="T152" s="300"/>
      <c r="U152" s="294"/>
      <c r="V152" s="294"/>
      <c r="W152" s="294"/>
      <c r="X152" s="294"/>
    </row>
    <row r="153" spans="2:24" x14ac:dyDescent="0.25">
      <c r="B153" s="23">
        <v>3</v>
      </c>
      <c r="C153" s="56">
        <f>$S$18</f>
        <v>0</v>
      </c>
      <c r="D153" s="56">
        <f>$T$18</f>
        <v>0</v>
      </c>
      <c r="E153" s="57">
        <f>W18</f>
        <v>0</v>
      </c>
      <c r="R153" s="60"/>
      <c r="S153" s="60"/>
      <c r="T153" s="60"/>
      <c r="U153" s="60"/>
    </row>
    <row r="154" spans="2:24" x14ac:dyDescent="0.25">
      <c r="B154" s="23">
        <v>4</v>
      </c>
      <c r="C154" s="56">
        <f>$S$18</f>
        <v>0</v>
      </c>
      <c r="D154" s="56">
        <f>$T$18</f>
        <v>0</v>
      </c>
      <c r="E154" s="57">
        <f>X18</f>
        <v>0</v>
      </c>
      <c r="R154" s="60"/>
      <c r="S154" s="60"/>
      <c r="T154" s="60"/>
      <c r="U154" s="60"/>
    </row>
    <row r="164" spans="1:24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</row>
    <row r="167" spans="1:24" ht="15.75" thickBot="1" x14ac:dyDescent="0.3"/>
    <row r="168" spans="1:24" x14ac:dyDescent="0.25">
      <c r="B168" s="50">
        <f>$B$19</f>
        <v>0</v>
      </c>
      <c r="C168" s="51" t="s">
        <v>77</v>
      </c>
      <c r="D168" s="52"/>
      <c r="E168" s="52"/>
      <c r="R168" s="25" t="s">
        <v>70</v>
      </c>
      <c r="S168" s="297" t="s">
        <v>71</v>
      </c>
      <c r="T168" s="298"/>
      <c r="U168" s="294"/>
      <c r="V168" s="294"/>
      <c r="W168" s="294"/>
      <c r="X168" s="294"/>
    </row>
    <row r="169" spans="1:24" x14ac:dyDescent="0.25">
      <c r="C169" s="52"/>
      <c r="D169" s="52"/>
      <c r="E169" s="52"/>
      <c r="R169" s="53" t="s">
        <v>62</v>
      </c>
      <c r="S169" s="295"/>
      <c r="T169" s="296"/>
      <c r="U169" s="294"/>
      <c r="V169" s="294"/>
      <c r="W169" s="294"/>
      <c r="X169" s="294"/>
    </row>
    <row r="170" spans="1:24" x14ac:dyDescent="0.25">
      <c r="B170" s="54" t="s">
        <v>73</v>
      </c>
      <c r="C170" s="55" t="s">
        <v>74</v>
      </c>
      <c r="D170" s="55" t="s">
        <v>75</v>
      </c>
      <c r="E170" s="55" t="s">
        <v>76</v>
      </c>
      <c r="R170" s="53" t="s">
        <v>63</v>
      </c>
      <c r="S170" s="295"/>
      <c r="T170" s="296"/>
      <c r="U170" s="294"/>
      <c r="V170" s="294"/>
      <c r="W170" s="294"/>
      <c r="X170" s="294"/>
    </row>
    <row r="171" spans="1:24" x14ac:dyDescent="0.25">
      <c r="B171" s="23">
        <v>1</v>
      </c>
      <c r="C171" s="56">
        <f>$S$19</f>
        <v>0</v>
      </c>
      <c r="D171" s="56">
        <f>$T$19</f>
        <v>0</v>
      </c>
      <c r="E171" s="57">
        <f>U19</f>
        <v>0</v>
      </c>
      <c r="R171" s="58" t="s">
        <v>64</v>
      </c>
      <c r="S171" s="295"/>
      <c r="T171" s="296"/>
      <c r="U171" s="294"/>
      <c r="V171" s="294"/>
      <c r="W171" s="294"/>
      <c r="X171" s="294"/>
    </row>
    <row r="172" spans="1:24" ht="15.75" thickBot="1" x14ac:dyDescent="0.3">
      <c r="B172" s="23">
        <v>2</v>
      </c>
      <c r="C172" s="56">
        <f>$S$19</f>
        <v>0</v>
      </c>
      <c r="D172" s="56">
        <f>$T$19</f>
        <v>0</v>
      </c>
      <c r="E172" s="57">
        <f>V19</f>
        <v>0</v>
      </c>
      <c r="R172" s="59" t="s">
        <v>65</v>
      </c>
      <c r="S172" s="299"/>
      <c r="T172" s="300"/>
      <c r="U172" s="294"/>
      <c r="V172" s="294"/>
      <c r="W172" s="294"/>
      <c r="X172" s="294"/>
    </row>
    <row r="173" spans="1:24" x14ac:dyDescent="0.25">
      <c r="B173" s="23">
        <v>3</v>
      </c>
      <c r="C173" s="56">
        <f>$S$19</f>
        <v>0</v>
      </c>
      <c r="D173" s="56">
        <f>$T$19</f>
        <v>0</v>
      </c>
      <c r="E173" s="57">
        <f>W19</f>
        <v>0</v>
      </c>
      <c r="R173" s="60"/>
      <c r="S173" s="60"/>
      <c r="T173" s="60"/>
      <c r="U173" s="60"/>
    </row>
    <row r="174" spans="1:24" x14ac:dyDescent="0.25">
      <c r="B174" s="23">
        <v>4</v>
      </c>
      <c r="C174" s="56">
        <f>$S$19</f>
        <v>0</v>
      </c>
      <c r="D174" s="56">
        <f>$T$19</f>
        <v>0</v>
      </c>
      <c r="E174" s="57">
        <f>X19</f>
        <v>0</v>
      </c>
      <c r="R174" s="60"/>
      <c r="S174" s="60"/>
      <c r="T174" s="60"/>
      <c r="U174" s="60"/>
    </row>
    <row r="184" spans="1:24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</row>
    <row r="187" spans="1:24" ht="15.75" thickBot="1" x14ac:dyDescent="0.3"/>
    <row r="188" spans="1:24" x14ac:dyDescent="0.25">
      <c r="B188" s="50">
        <f>$B$20</f>
        <v>0</v>
      </c>
      <c r="C188" s="51" t="s">
        <v>77</v>
      </c>
      <c r="D188" s="52"/>
      <c r="E188" s="52"/>
      <c r="R188" s="25" t="s">
        <v>70</v>
      </c>
      <c r="S188" s="297" t="s">
        <v>71</v>
      </c>
      <c r="T188" s="298"/>
      <c r="U188" s="294"/>
      <c r="V188" s="294"/>
      <c r="W188" s="294"/>
      <c r="X188" s="294"/>
    </row>
    <row r="189" spans="1:24" x14ac:dyDescent="0.25">
      <c r="C189" s="52"/>
      <c r="D189" s="52"/>
      <c r="E189" s="52"/>
      <c r="R189" s="53" t="s">
        <v>62</v>
      </c>
      <c r="S189" s="295"/>
      <c r="T189" s="296"/>
      <c r="U189" s="294"/>
      <c r="V189" s="294"/>
      <c r="W189" s="294"/>
      <c r="X189" s="294"/>
    </row>
    <row r="190" spans="1:24" x14ac:dyDescent="0.25">
      <c r="B190" s="54" t="s">
        <v>73</v>
      </c>
      <c r="C190" s="55" t="s">
        <v>74</v>
      </c>
      <c r="D190" s="55" t="s">
        <v>75</v>
      </c>
      <c r="E190" s="55" t="s">
        <v>76</v>
      </c>
      <c r="R190" s="53" t="s">
        <v>63</v>
      </c>
      <c r="S190" s="295"/>
      <c r="T190" s="296"/>
      <c r="U190" s="294"/>
      <c r="V190" s="294"/>
      <c r="W190" s="294"/>
      <c r="X190" s="294"/>
    </row>
    <row r="191" spans="1:24" x14ac:dyDescent="0.25">
      <c r="B191" s="23">
        <v>1</v>
      </c>
      <c r="C191" s="56">
        <f>$S$20</f>
        <v>0</v>
      </c>
      <c r="D191" s="56">
        <f>$T$20</f>
        <v>0</v>
      </c>
      <c r="E191" s="57">
        <f>U20</f>
        <v>0</v>
      </c>
      <c r="R191" s="58" t="s">
        <v>64</v>
      </c>
      <c r="S191" s="295"/>
      <c r="T191" s="296"/>
      <c r="U191" s="294"/>
      <c r="V191" s="294"/>
      <c r="W191" s="294"/>
      <c r="X191" s="294"/>
    </row>
    <row r="192" spans="1:24" ht="15.75" thickBot="1" x14ac:dyDescent="0.3">
      <c r="B192" s="23">
        <v>2</v>
      </c>
      <c r="C192" s="56">
        <f>$S$20</f>
        <v>0</v>
      </c>
      <c r="D192" s="56">
        <f>$T$20</f>
        <v>0</v>
      </c>
      <c r="E192" s="57">
        <f>V20</f>
        <v>0</v>
      </c>
      <c r="R192" s="59" t="s">
        <v>65</v>
      </c>
      <c r="S192" s="299"/>
      <c r="T192" s="300"/>
      <c r="U192" s="294"/>
      <c r="V192" s="294"/>
      <c r="W192" s="294"/>
      <c r="X192" s="294"/>
    </row>
    <row r="193" spans="1:24" x14ac:dyDescent="0.25">
      <c r="B193" s="23">
        <v>3</v>
      </c>
      <c r="C193" s="56">
        <f>$S$20</f>
        <v>0</v>
      </c>
      <c r="D193" s="56">
        <f>$T$20</f>
        <v>0</v>
      </c>
      <c r="E193" s="57">
        <f>W20</f>
        <v>0</v>
      </c>
      <c r="R193" s="60"/>
      <c r="S193" s="60"/>
      <c r="T193" s="60"/>
      <c r="U193" s="60"/>
    </row>
    <row r="194" spans="1:24" x14ac:dyDescent="0.25">
      <c r="B194" s="23">
        <v>4</v>
      </c>
      <c r="C194" s="56">
        <f>$S$20</f>
        <v>0</v>
      </c>
      <c r="D194" s="56">
        <f>$T$20</f>
        <v>0</v>
      </c>
      <c r="E194" s="57">
        <f>X20</f>
        <v>0</v>
      </c>
      <c r="R194" s="60"/>
      <c r="S194" s="60"/>
      <c r="T194" s="60"/>
      <c r="U194" s="60"/>
    </row>
    <row r="204" spans="1:24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</row>
    <row r="207" spans="1:24" ht="15.75" thickBot="1" x14ac:dyDescent="0.3"/>
    <row r="208" spans="1:24" x14ac:dyDescent="0.25">
      <c r="B208" s="50">
        <f>$B$21</f>
        <v>0</v>
      </c>
      <c r="C208" s="51" t="s">
        <v>77</v>
      </c>
      <c r="D208" s="52"/>
      <c r="E208" s="52"/>
      <c r="R208" s="25" t="s">
        <v>70</v>
      </c>
      <c r="S208" s="297" t="s">
        <v>71</v>
      </c>
      <c r="T208" s="298"/>
      <c r="U208" s="294"/>
      <c r="V208" s="294"/>
      <c r="W208" s="294"/>
      <c r="X208" s="294"/>
    </row>
    <row r="209" spans="1:24" x14ac:dyDescent="0.25">
      <c r="C209" s="52"/>
      <c r="D209" s="52"/>
      <c r="E209" s="52"/>
      <c r="R209" s="53" t="s">
        <v>62</v>
      </c>
      <c r="S209" s="295"/>
      <c r="T209" s="296"/>
      <c r="U209" s="294"/>
      <c r="V209" s="294"/>
      <c r="W209" s="294"/>
      <c r="X209" s="294"/>
    </row>
    <row r="210" spans="1:24" x14ac:dyDescent="0.25">
      <c r="B210" s="54" t="s">
        <v>73</v>
      </c>
      <c r="C210" s="55" t="s">
        <v>74</v>
      </c>
      <c r="D210" s="55" t="s">
        <v>75</v>
      </c>
      <c r="E210" s="55" t="s">
        <v>76</v>
      </c>
      <c r="R210" s="53" t="s">
        <v>63</v>
      </c>
      <c r="S210" s="295"/>
      <c r="T210" s="296"/>
      <c r="U210" s="294"/>
      <c r="V210" s="294"/>
      <c r="W210" s="294"/>
      <c r="X210" s="294"/>
    </row>
    <row r="211" spans="1:24" x14ac:dyDescent="0.25">
      <c r="B211" s="23">
        <v>1</v>
      </c>
      <c r="C211" s="56">
        <f>$S$21</f>
        <v>0</v>
      </c>
      <c r="D211" s="56">
        <f>$T$21</f>
        <v>0</v>
      </c>
      <c r="E211" s="57">
        <f>U21</f>
        <v>0</v>
      </c>
      <c r="R211" s="58" t="s">
        <v>64</v>
      </c>
      <c r="S211" s="295"/>
      <c r="T211" s="296"/>
      <c r="U211" s="294"/>
      <c r="V211" s="294"/>
      <c r="W211" s="294"/>
      <c r="X211" s="294"/>
    </row>
    <row r="212" spans="1:24" ht="15.75" thickBot="1" x14ac:dyDescent="0.3">
      <c r="B212" s="23">
        <v>2</v>
      </c>
      <c r="C212" s="56">
        <f>$S$21</f>
        <v>0</v>
      </c>
      <c r="D212" s="56">
        <f>$T$21</f>
        <v>0</v>
      </c>
      <c r="E212" s="57">
        <f>V21</f>
        <v>0</v>
      </c>
      <c r="R212" s="59" t="s">
        <v>65</v>
      </c>
      <c r="S212" s="299"/>
      <c r="T212" s="300"/>
      <c r="U212" s="294"/>
      <c r="V212" s="294"/>
      <c r="W212" s="294"/>
      <c r="X212" s="294"/>
    </row>
    <row r="213" spans="1:24" x14ac:dyDescent="0.25">
      <c r="B213" s="23">
        <v>3</v>
      </c>
      <c r="C213" s="56">
        <f>$S$21</f>
        <v>0</v>
      </c>
      <c r="D213" s="56">
        <f>$T$21</f>
        <v>0</v>
      </c>
      <c r="E213" s="57">
        <f>W21</f>
        <v>0</v>
      </c>
      <c r="R213" s="60"/>
      <c r="S213" s="60"/>
      <c r="T213" s="60"/>
      <c r="U213" s="60"/>
    </row>
    <row r="214" spans="1:24" x14ac:dyDescent="0.25">
      <c r="B214" s="23">
        <v>4</v>
      </c>
      <c r="C214" s="56">
        <f>$S$21</f>
        <v>0</v>
      </c>
      <c r="D214" s="56">
        <f>$T$21</f>
        <v>0</v>
      </c>
      <c r="E214" s="57">
        <f>X21</f>
        <v>0</v>
      </c>
      <c r="R214" s="60"/>
      <c r="S214" s="60"/>
      <c r="T214" s="60"/>
      <c r="U214" s="60"/>
    </row>
    <row r="224" spans="1:24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</row>
    <row r="227" spans="2:24" ht="15.75" thickBot="1" x14ac:dyDescent="0.3"/>
    <row r="228" spans="2:24" x14ac:dyDescent="0.25">
      <c r="B228" s="50">
        <f>$B$22</f>
        <v>0</v>
      </c>
      <c r="C228" s="51" t="s">
        <v>77</v>
      </c>
      <c r="D228" s="52"/>
      <c r="E228" s="52"/>
      <c r="R228" s="25" t="s">
        <v>70</v>
      </c>
      <c r="S228" s="297" t="s">
        <v>71</v>
      </c>
      <c r="T228" s="298"/>
      <c r="U228" s="294"/>
      <c r="V228" s="294"/>
      <c r="W228" s="294"/>
      <c r="X228" s="294"/>
    </row>
    <row r="229" spans="2:24" x14ac:dyDescent="0.25">
      <c r="C229" s="52"/>
      <c r="D229" s="52"/>
      <c r="E229" s="52"/>
      <c r="R229" s="53" t="s">
        <v>62</v>
      </c>
      <c r="S229" s="295"/>
      <c r="T229" s="296"/>
      <c r="U229" s="294"/>
      <c r="V229" s="294"/>
      <c r="W229" s="294"/>
      <c r="X229" s="294"/>
    </row>
    <row r="230" spans="2:24" x14ac:dyDescent="0.25">
      <c r="B230" s="54" t="s">
        <v>73</v>
      </c>
      <c r="C230" s="55" t="s">
        <v>74</v>
      </c>
      <c r="D230" s="55" t="s">
        <v>75</v>
      </c>
      <c r="E230" s="55" t="s">
        <v>76</v>
      </c>
      <c r="R230" s="53" t="s">
        <v>63</v>
      </c>
      <c r="S230" s="295"/>
      <c r="T230" s="296"/>
      <c r="U230" s="294"/>
      <c r="V230" s="294"/>
      <c r="W230" s="294"/>
      <c r="X230" s="294"/>
    </row>
    <row r="231" spans="2:24" x14ac:dyDescent="0.25">
      <c r="B231" s="23">
        <v>1</v>
      </c>
      <c r="C231" s="56">
        <f>$S$22</f>
        <v>0</v>
      </c>
      <c r="D231" s="56">
        <f>$T$22</f>
        <v>0</v>
      </c>
      <c r="E231" s="56">
        <f>$U$22</f>
        <v>0</v>
      </c>
      <c r="R231" s="58" t="s">
        <v>64</v>
      </c>
      <c r="S231" s="295"/>
      <c r="T231" s="296"/>
      <c r="U231" s="294"/>
      <c r="V231" s="294"/>
      <c r="W231" s="294"/>
      <c r="X231" s="294"/>
    </row>
    <row r="232" spans="2:24" ht="15.75" thickBot="1" x14ac:dyDescent="0.3">
      <c r="B232" s="23">
        <v>2</v>
      </c>
      <c r="C232" s="56">
        <f>$S$22</f>
        <v>0</v>
      </c>
      <c r="D232" s="56">
        <f>$T$22</f>
        <v>0</v>
      </c>
      <c r="E232" s="57">
        <f>V22</f>
        <v>0</v>
      </c>
      <c r="R232" s="59" t="s">
        <v>65</v>
      </c>
      <c r="S232" s="299"/>
      <c r="T232" s="300"/>
      <c r="U232" s="294"/>
      <c r="V232" s="294"/>
      <c r="W232" s="294"/>
      <c r="X232" s="294"/>
    </row>
    <row r="233" spans="2:24" x14ac:dyDescent="0.25">
      <c r="B233" s="23">
        <v>3</v>
      </c>
      <c r="C233" s="56">
        <f>$S$22</f>
        <v>0</v>
      </c>
      <c r="D233" s="56">
        <f>$T$22</f>
        <v>0</v>
      </c>
      <c r="E233" s="57">
        <f>W22</f>
        <v>0</v>
      </c>
      <c r="R233" s="60"/>
      <c r="S233" s="60"/>
      <c r="T233" s="60"/>
      <c r="U233" s="60"/>
    </row>
    <row r="234" spans="2:24" x14ac:dyDescent="0.25">
      <c r="B234" s="23">
        <v>4</v>
      </c>
      <c r="C234" s="56">
        <f>$S$22</f>
        <v>0</v>
      </c>
      <c r="D234" s="56">
        <f>$T$22</f>
        <v>0</v>
      </c>
      <c r="E234" s="57">
        <f>X22</f>
        <v>0</v>
      </c>
      <c r="R234" s="60"/>
      <c r="S234" s="60"/>
      <c r="T234" s="60"/>
      <c r="U234" s="60"/>
    </row>
    <row r="244" spans="1:24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</row>
    <row r="247" spans="1:24" ht="15.75" thickBot="1" x14ac:dyDescent="0.3"/>
    <row r="248" spans="1:24" x14ac:dyDescent="0.25">
      <c r="B248" s="50">
        <f>$B$23</f>
        <v>0</v>
      </c>
      <c r="C248" s="61" t="s">
        <v>80</v>
      </c>
      <c r="D248" s="52"/>
      <c r="E248" s="52"/>
      <c r="R248" s="25" t="s">
        <v>70</v>
      </c>
      <c r="S248" s="297" t="s">
        <v>71</v>
      </c>
      <c r="T248" s="298"/>
      <c r="U248" s="294"/>
      <c r="V248" s="294"/>
      <c r="W248" s="294"/>
      <c r="X248" s="294"/>
    </row>
    <row r="249" spans="1:24" x14ac:dyDescent="0.25">
      <c r="C249" s="52"/>
      <c r="D249" s="52"/>
      <c r="E249" s="52"/>
      <c r="R249" s="53" t="s">
        <v>62</v>
      </c>
      <c r="S249" s="295"/>
      <c r="T249" s="296"/>
      <c r="U249" s="294"/>
      <c r="V249" s="294"/>
      <c r="W249" s="294"/>
      <c r="X249" s="294"/>
    </row>
    <row r="250" spans="1:24" x14ac:dyDescent="0.25">
      <c r="B250" s="54" t="s">
        <v>73</v>
      </c>
      <c r="C250" s="55" t="s">
        <v>74</v>
      </c>
      <c r="D250" s="55" t="s">
        <v>75</v>
      </c>
      <c r="E250" s="55" t="s">
        <v>76</v>
      </c>
      <c r="R250" s="53" t="s">
        <v>63</v>
      </c>
      <c r="S250" s="295"/>
      <c r="T250" s="296"/>
      <c r="U250" s="294"/>
      <c r="V250" s="294"/>
      <c r="W250" s="294"/>
      <c r="X250" s="294"/>
    </row>
    <row r="251" spans="1:24" x14ac:dyDescent="0.25">
      <c r="B251" s="23">
        <v>1</v>
      </c>
      <c r="C251" s="56">
        <f>$S$23</f>
        <v>0</v>
      </c>
      <c r="D251" s="56">
        <f>$T$23</f>
        <v>0</v>
      </c>
      <c r="E251" s="57">
        <f>U23</f>
        <v>0</v>
      </c>
      <c r="R251" s="58" t="s">
        <v>64</v>
      </c>
      <c r="S251" s="295"/>
      <c r="T251" s="296"/>
      <c r="U251" s="294"/>
      <c r="V251" s="294"/>
      <c r="W251" s="294"/>
      <c r="X251" s="294"/>
    </row>
    <row r="252" spans="1:24" ht="15.75" thickBot="1" x14ac:dyDescent="0.3">
      <c r="B252" s="23">
        <v>2</v>
      </c>
      <c r="C252" s="56">
        <f>$S$23</f>
        <v>0</v>
      </c>
      <c r="D252" s="56">
        <f>$T$23</f>
        <v>0</v>
      </c>
      <c r="E252" s="57">
        <f>V23</f>
        <v>0</v>
      </c>
      <c r="R252" s="59" t="s">
        <v>65</v>
      </c>
      <c r="S252" s="299"/>
      <c r="T252" s="300"/>
      <c r="U252" s="294"/>
      <c r="V252" s="294"/>
      <c r="W252" s="294"/>
      <c r="X252" s="294"/>
    </row>
    <row r="253" spans="1:24" x14ac:dyDescent="0.25">
      <c r="B253" s="23">
        <v>3</v>
      </c>
      <c r="C253" s="56">
        <f>$S$23</f>
        <v>0</v>
      </c>
      <c r="D253" s="56">
        <f>$T$23</f>
        <v>0</v>
      </c>
      <c r="E253" s="57">
        <f>W23</f>
        <v>0</v>
      </c>
      <c r="R253" s="60"/>
      <c r="S253" s="60"/>
      <c r="T253" s="60"/>
      <c r="U253" s="60"/>
    </row>
    <row r="254" spans="1:24" x14ac:dyDescent="0.25">
      <c r="B254" s="23">
        <v>4</v>
      </c>
      <c r="C254" s="56">
        <f>$S$23</f>
        <v>0</v>
      </c>
      <c r="D254" s="56">
        <f>$T$23</f>
        <v>0</v>
      </c>
      <c r="E254" s="57">
        <f>X23</f>
        <v>0</v>
      </c>
      <c r="R254" s="60"/>
      <c r="S254" s="60"/>
      <c r="T254" s="60"/>
      <c r="U254" s="60"/>
    </row>
    <row r="264" spans="1:24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</row>
  </sheetData>
  <sheetProtection password="C601" sheet="1" objects="1" scenarios="1"/>
  <protectedRanges>
    <protectedRange sqref="B12:I23" name="Range1"/>
    <protectedRange sqref="S29:X32 S49:X52 S69:X72 S89:X92 S109:X112 S129:X132 S149:X152 S169:X172 S189:X192 S209:X212 S229:X232 S249:X252" name="Range2"/>
    <protectedRange sqref="D2:F6" name="Range15"/>
  </protectedRanges>
  <mergeCells count="196">
    <mergeCell ref="S252:T252"/>
    <mergeCell ref="U252:V252"/>
    <mergeCell ref="S232:T232"/>
    <mergeCell ref="U232:V232"/>
    <mergeCell ref="S248:T248"/>
    <mergeCell ref="U248:V248"/>
    <mergeCell ref="S249:T249"/>
    <mergeCell ref="U249:V249"/>
    <mergeCell ref="S250:T250"/>
    <mergeCell ref="U250:V250"/>
    <mergeCell ref="S251:T251"/>
    <mergeCell ref="U251:V251"/>
    <mergeCell ref="S191:T191"/>
    <mergeCell ref="U191:V191"/>
    <mergeCell ref="S212:T212"/>
    <mergeCell ref="U212:V212"/>
    <mergeCell ref="S209:T209"/>
    <mergeCell ref="U209:V209"/>
    <mergeCell ref="S210:T210"/>
    <mergeCell ref="U210:V210"/>
    <mergeCell ref="S231:T231"/>
    <mergeCell ref="U231:V231"/>
    <mergeCell ref="S228:T228"/>
    <mergeCell ref="U228:V228"/>
    <mergeCell ref="S211:T211"/>
    <mergeCell ref="U211:V211"/>
    <mergeCell ref="S192:T192"/>
    <mergeCell ref="U192:V192"/>
    <mergeCell ref="S208:T208"/>
    <mergeCell ref="U208:V208"/>
    <mergeCell ref="S229:T229"/>
    <mergeCell ref="U229:V229"/>
    <mergeCell ref="S230:T230"/>
    <mergeCell ref="U230:V230"/>
    <mergeCell ref="S190:T190"/>
    <mergeCell ref="U190:V190"/>
    <mergeCell ref="S189:T189"/>
    <mergeCell ref="U189:V189"/>
    <mergeCell ref="S172:T172"/>
    <mergeCell ref="U172:V172"/>
    <mergeCell ref="S188:T188"/>
    <mergeCell ref="U188:V188"/>
    <mergeCell ref="S148:T148"/>
    <mergeCell ref="U148:V148"/>
    <mergeCell ref="S149:T149"/>
    <mergeCell ref="U149:V149"/>
    <mergeCell ref="S170:T170"/>
    <mergeCell ref="U170:V170"/>
    <mergeCell ref="S150:T150"/>
    <mergeCell ref="U150:V150"/>
    <mergeCell ref="U151:V151"/>
    <mergeCell ref="S152:T152"/>
    <mergeCell ref="S171:T171"/>
    <mergeCell ref="U171:V171"/>
    <mergeCell ref="S151:T151"/>
    <mergeCell ref="U152:V152"/>
    <mergeCell ref="S109:T109"/>
    <mergeCell ref="U109:V109"/>
    <mergeCell ref="S169:T169"/>
    <mergeCell ref="U169:V169"/>
    <mergeCell ref="S168:T168"/>
    <mergeCell ref="U168:V168"/>
    <mergeCell ref="S130:T130"/>
    <mergeCell ref="U130:V130"/>
    <mergeCell ref="S128:T128"/>
    <mergeCell ref="U128:V128"/>
    <mergeCell ref="S131:T131"/>
    <mergeCell ref="U131:V131"/>
    <mergeCell ref="S129:T129"/>
    <mergeCell ref="U129:V129"/>
    <mergeCell ref="S110:T110"/>
    <mergeCell ref="U110:V110"/>
    <mergeCell ref="S112:T112"/>
    <mergeCell ref="U112:V112"/>
    <mergeCell ref="S111:T111"/>
    <mergeCell ref="U111:V111"/>
    <mergeCell ref="S132:T132"/>
    <mergeCell ref="U132:V132"/>
    <mergeCell ref="S108:T108"/>
    <mergeCell ref="U108:V108"/>
    <mergeCell ref="S89:T89"/>
    <mergeCell ref="U89:V89"/>
    <mergeCell ref="S90:T90"/>
    <mergeCell ref="U90:V90"/>
    <mergeCell ref="S92:T92"/>
    <mergeCell ref="U92:V92"/>
    <mergeCell ref="S91:T91"/>
    <mergeCell ref="U91:V91"/>
    <mergeCell ref="W29:X29"/>
    <mergeCell ref="W30:X30"/>
    <mergeCell ref="W31:X31"/>
    <mergeCell ref="U28:V28"/>
    <mergeCell ref="S70:T70"/>
    <mergeCell ref="U72:V72"/>
    <mergeCell ref="S48:T48"/>
    <mergeCell ref="U48:V48"/>
    <mergeCell ref="U51:V51"/>
    <mergeCell ref="S52:T52"/>
    <mergeCell ref="U52:V52"/>
    <mergeCell ref="S69:T69"/>
    <mergeCell ref="U69:V69"/>
    <mergeCell ref="S49:T49"/>
    <mergeCell ref="U70:V70"/>
    <mergeCell ref="W68:X68"/>
    <mergeCell ref="W69:X69"/>
    <mergeCell ref="W49:X49"/>
    <mergeCell ref="W50:X50"/>
    <mergeCell ref="W51:X51"/>
    <mergeCell ref="U32:V32"/>
    <mergeCell ref="U49:V49"/>
    <mergeCell ref="S50:T50"/>
    <mergeCell ref="W48:X48"/>
    <mergeCell ref="S88:T88"/>
    <mergeCell ref="U88:V88"/>
    <mergeCell ref="K10:O10"/>
    <mergeCell ref="F10:I10"/>
    <mergeCell ref="A1:C1"/>
    <mergeCell ref="A2:C2"/>
    <mergeCell ref="A3:C3"/>
    <mergeCell ref="A4:C4"/>
    <mergeCell ref="A5:C5"/>
    <mergeCell ref="D5:F5"/>
    <mergeCell ref="S31:T31"/>
    <mergeCell ref="S28:T28"/>
    <mergeCell ref="K8:M8"/>
    <mergeCell ref="D1:F1"/>
    <mergeCell ref="S10:X10"/>
    <mergeCell ref="D2:F2"/>
    <mergeCell ref="D3:F3"/>
    <mergeCell ref="D4:F4"/>
    <mergeCell ref="U31:V31"/>
    <mergeCell ref="S29:T29"/>
    <mergeCell ref="U29:V29"/>
    <mergeCell ref="S30:T30"/>
    <mergeCell ref="U30:V30"/>
    <mergeCell ref="W28:X28"/>
    <mergeCell ref="W52:X52"/>
    <mergeCell ref="U50:V50"/>
    <mergeCell ref="S51:T51"/>
    <mergeCell ref="S68:T68"/>
    <mergeCell ref="U68:V68"/>
    <mergeCell ref="W32:X32"/>
    <mergeCell ref="S72:T72"/>
    <mergeCell ref="S71:T71"/>
    <mergeCell ref="U71:V71"/>
    <mergeCell ref="S32:T32"/>
    <mergeCell ref="W149:X149"/>
    <mergeCell ref="W109:X109"/>
    <mergeCell ref="W110:X110"/>
    <mergeCell ref="W111:X111"/>
    <mergeCell ref="W70:X70"/>
    <mergeCell ref="W71:X71"/>
    <mergeCell ref="W72:X72"/>
    <mergeCell ref="W88:X88"/>
    <mergeCell ref="W89:X89"/>
    <mergeCell ref="W90:X90"/>
    <mergeCell ref="W92:X92"/>
    <mergeCell ref="W108:X108"/>
    <mergeCell ref="W91:X91"/>
    <mergeCell ref="W252:X252"/>
    <mergeCell ref="W230:X230"/>
    <mergeCell ref="W231:X231"/>
    <mergeCell ref="W232:X232"/>
    <mergeCell ref="W248:X248"/>
    <mergeCell ref="W209:X209"/>
    <mergeCell ref="W210:X210"/>
    <mergeCell ref="W188:X188"/>
    <mergeCell ref="W189:X189"/>
    <mergeCell ref="W190:X190"/>
    <mergeCell ref="W191:X191"/>
    <mergeCell ref="W192:X192"/>
    <mergeCell ref="W208:X208"/>
    <mergeCell ref="A6:C6"/>
    <mergeCell ref="D6:F6"/>
    <mergeCell ref="W211:X211"/>
    <mergeCell ref="W212:X212"/>
    <mergeCell ref="W228:X228"/>
    <mergeCell ref="W229:X229"/>
    <mergeCell ref="W249:X249"/>
    <mergeCell ref="W250:X250"/>
    <mergeCell ref="W251:X251"/>
    <mergeCell ref="W112:X112"/>
    <mergeCell ref="W128:X128"/>
    <mergeCell ref="W129:X129"/>
    <mergeCell ref="W130:X130"/>
    <mergeCell ref="W169:X169"/>
    <mergeCell ref="W170:X170"/>
    <mergeCell ref="W171:X171"/>
    <mergeCell ref="W172:X172"/>
    <mergeCell ref="W150:X150"/>
    <mergeCell ref="W151:X151"/>
    <mergeCell ref="W152:X152"/>
    <mergeCell ref="W168:X168"/>
    <mergeCell ref="W131:X131"/>
    <mergeCell ref="W132:X132"/>
    <mergeCell ref="W148:X148"/>
  </mergeCells>
  <phoneticPr fontId="10" type="noConversion"/>
  <conditionalFormatting sqref="Q12:Q23">
    <cfRule type="cellIs" dxfId="19" priority="13" stopIfTrue="1" operator="greaterThan">
      <formula>15</formula>
    </cfRule>
  </conditionalFormatting>
  <conditionalFormatting sqref="S12:T23 Y12:Y23 B26:E259 D1:F1">
    <cfRule type="cellIs" dxfId="18" priority="15" stopIfTrue="1" operator="equal">
      <formula>0</formula>
    </cfRule>
  </conditionalFormatting>
  <conditionalFormatting sqref="U12:U23">
    <cfRule type="cellIs" dxfId="17" priority="16" stopIfTrue="1" operator="notBetween">
      <formula>S12</formula>
      <formula>T12</formula>
    </cfRule>
    <cfRule type="cellIs" dxfId="16" priority="17" stopIfTrue="1" operator="equal">
      <formula>0</formula>
    </cfRule>
  </conditionalFormatting>
  <conditionalFormatting sqref="V12:V23">
    <cfRule type="cellIs" dxfId="15" priority="18" stopIfTrue="1" operator="notBetween">
      <formula>S12</formula>
      <formula>T12</formula>
    </cfRule>
    <cfRule type="cellIs" dxfId="14" priority="19" stopIfTrue="1" operator="equal">
      <formula>0</formula>
    </cfRule>
  </conditionalFormatting>
  <conditionalFormatting sqref="W12:W23">
    <cfRule type="cellIs" dxfId="13" priority="20" stopIfTrue="1" operator="notBetween">
      <formula>S12</formula>
      <formula>T12</formula>
    </cfRule>
    <cfRule type="cellIs" dxfId="12" priority="21" stopIfTrue="1" operator="equal">
      <formula>0</formula>
    </cfRule>
  </conditionalFormatting>
  <conditionalFormatting sqref="X12:X23">
    <cfRule type="cellIs" dxfId="11" priority="22" stopIfTrue="1" operator="notBetween">
      <formula>S12</formula>
      <formula>T12</formula>
    </cfRule>
    <cfRule type="cellIs" dxfId="10" priority="23" stopIfTrue="1" operator="equal">
      <formula>0</formula>
    </cfRule>
  </conditionalFormatting>
  <hyperlinks>
    <hyperlink ref="K8" location="Instructions!A17" display="For Instructions, click here"/>
  </hyperlink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zoomScale="75" workbookViewId="0">
      <selection activeCell="A26" sqref="A26"/>
    </sheetView>
  </sheetViews>
  <sheetFormatPr defaultRowHeight="15" x14ac:dyDescent="0.25"/>
  <cols>
    <col min="1" max="1" width="3.42578125" style="23" customWidth="1"/>
    <col min="2" max="4" width="9.140625" style="23"/>
    <col min="5" max="7" width="9.85546875" style="23" bestFit="1" customWidth="1"/>
    <col min="8" max="8" width="11.42578125" style="23" customWidth="1"/>
    <col min="9" max="9" width="9.140625" style="23"/>
    <col min="10" max="10" width="8.7109375" style="23" bestFit="1" customWidth="1"/>
    <col min="11" max="16384" width="9.140625" style="23"/>
  </cols>
  <sheetData>
    <row r="1" spans="2:23" ht="15.75" thickBot="1" x14ac:dyDescent="0.3"/>
    <row r="2" spans="2:23" ht="15.75" x14ac:dyDescent="0.25">
      <c r="B2" s="325" t="s">
        <v>0</v>
      </c>
      <c r="C2" s="312"/>
      <c r="D2" s="312"/>
      <c r="E2" s="326">
        <f>'Cover Sheet'!$B$8</f>
        <v>0</v>
      </c>
      <c r="F2" s="326"/>
      <c r="G2" s="326"/>
      <c r="H2" s="99"/>
      <c r="I2" s="312" t="s">
        <v>110</v>
      </c>
      <c r="J2" s="312"/>
      <c r="K2" s="312"/>
      <c r="L2" s="309"/>
      <c r="M2" s="309"/>
      <c r="N2" s="309"/>
      <c r="O2" s="100"/>
      <c r="P2" s="100"/>
      <c r="Q2" s="100"/>
      <c r="R2" s="100"/>
      <c r="S2" s="100"/>
      <c r="T2" s="100"/>
      <c r="U2" s="100"/>
      <c r="V2" s="101"/>
    </row>
    <row r="3" spans="2:23" ht="15.75" x14ac:dyDescent="0.25">
      <c r="B3" s="323" t="s">
        <v>55</v>
      </c>
      <c r="C3" s="313"/>
      <c r="D3" s="313"/>
      <c r="E3" s="311"/>
      <c r="F3" s="311"/>
      <c r="G3" s="311"/>
      <c r="H3" s="102"/>
      <c r="I3" s="313" t="s">
        <v>111</v>
      </c>
      <c r="J3" s="313"/>
      <c r="K3" s="313"/>
      <c r="L3" s="310"/>
      <c r="M3" s="310"/>
      <c r="N3" s="310"/>
      <c r="O3" s="60"/>
      <c r="P3" s="60"/>
      <c r="Q3" s="60"/>
      <c r="R3" s="60"/>
      <c r="S3" s="60"/>
      <c r="T3" s="60"/>
      <c r="U3" s="60"/>
      <c r="V3" s="103"/>
    </row>
    <row r="4" spans="2:23" ht="15.75" x14ac:dyDescent="0.25">
      <c r="B4" s="323" t="s">
        <v>13</v>
      </c>
      <c r="C4" s="313"/>
      <c r="D4" s="313"/>
      <c r="E4" s="317"/>
      <c r="F4" s="317"/>
      <c r="G4" s="317"/>
      <c r="H4" s="102"/>
      <c r="I4" s="313" t="s">
        <v>112</v>
      </c>
      <c r="J4" s="313"/>
      <c r="K4" s="313"/>
      <c r="L4" s="311"/>
      <c r="M4" s="311"/>
      <c r="N4" s="311"/>
      <c r="O4" s="60"/>
      <c r="P4" s="104" t="s">
        <v>46</v>
      </c>
      <c r="Q4" s="60"/>
      <c r="R4" s="60"/>
      <c r="S4" s="60"/>
      <c r="T4" s="60"/>
      <c r="U4" s="60"/>
      <c r="V4" s="103"/>
    </row>
    <row r="5" spans="2:23" ht="15.75" x14ac:dyDescent="0.25">
      <c r="B5" s="323" t="s">
        <v>56</v>
      </c>
      <c r="C5" s="313"/>
      <c r="D5" s="313"/>
      <c r="E5" s="311"/>
      <c r="F5" s="311"/>
      <c r="G5" s="311"/>
      <c r="H5" s="102"/>
      <c r="I5" s="313" t="s">
        <v>138</v>
      </c>
      <c r="J5" s="313"/>
      <c r="K5" s="313"/>
      <c r="L5" s="311"/>
      <c r="M5" s="311"/>
      <c r="N5" s="311"/>
      <c r="O5" s="60"/>
      <c r="P5" s="60"/>
      <c r="Q5" s="60"/>
      <c r="R5" s="60"/>
      <c r="S5" s="60"/>
      <c r="T5" s="60"/>
      <c r="U5" s="60"/>
      <c r="V5" s="103"/>
    </row>
    <row r="6" spans="2:23" ht="15.75" x14ac:dyDescent="0.25">
      <c r="B6" s="323" t="s">
        <v>171</v>
      </c>
      <c r="C6" s="313"/>
      <c r="D6" s="313"/>
      <c r="E6" s="324">
        <f>'Cover Sheet'!$H$8</f>
        <v>0</v>
      </c>
      <c r="F6" s="324"/>
      <c r="G6" s="324"/>
      <c r="H6" s="102"/>
      <c r="I6" s="106"/>
      <c r="J6" s="106"/>
      <c r="K6" s="106"/>
      <c r="L6" s="107"/>
      <c r="M6" s="107"/>
      <c r="N6" s="107"/>
      <c r="O6" s="60"/>
      <c r="P6" s="60"/>
      <c r="Q6" s="60"/>
      <c r="R6" s="60"/>
      <c r="S6" s="60"/>
      <c r="T6" s="60"/>
      <c r="U6" s="60"/>
      <c r="V6" s="103"/>
    </row>
    <row r="7" spans="2:23" ht="15.75" x14ac:dyDescent="0.25">
      <c r="B7" s="105"/>
      <c r="C7" s="106"/>
      <c r="D7" s="106"/>
      <c r="E7" s="249"/>
      <c r="F7" s="249"/>
      <c r="G7" s="249"/>
      <c r="H7" s="102"/>
      <c r="I7" s="106"/>
      <c r="J7" s="106"/>
      <c r="K7" s="106"/>
      <c r="L7" s="107"/>
      <c r="M7" s="107"/>
      <c r="N7" s="107"/>
      <c r="O7" s="60"/>
      <c r="P7" s="60"/>
      <c r="Q7" s="60"/>
      <c r="R7" s="60"/>
      <c r="S7" s="60"/>
      <c r="T7" s="60"/>
      <c r="U7" s="60"/>
      <c r="V7" s="103"/>
    </row>
    <row r="8" spans="2:23" x14ac:dyDescent="0.25">
      <c r="B8" s="10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314" t="s">
        <v>152</v>
      </c>
      <c r="Q8" s="314"/>
      <c r="R8" s="314"/>
      <c r="S8" s="60"/>
      <c r="T8" s="60"/>
      <c r="U8" s="60"/>
      <c r="V8" s="103"/>
    </row>
    <row r="9" spans="2:23" ht="15.75" thickBot="1" x14ac:dyDescent="0.3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1"/>
      <c r="R9" s="111"/>
      <c r="S9" s="110"/>
      <c r="T9" s="110"/>
      <c r="U9" s="110"/>
      <c r="V9" s="112"/>
    </row>
    <row r="10" spans="2:23" ht="15.75" thickBot="1" x14ac:dyDescent="0.3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113"/>
      <c r="Q10" s="113"/>
      <c r="R10" s="113"/>
      <c r="S10" s="60"/>
      <c r="T10" s="60"/>
      <c r="U10" s="60"/>
      <c r="V10" s="60"/>
    </row>
    <row r="11" spans="2:23" x14ac:dyDescent="0.25">
      <c r="B11" s="318" t="s">
        <v>85</v>
      </c>
      <c r="C11" s="308"/>
      <c r="D11" s="308"/>
      <c r="E11" s="319"/>
      <c r="G11" s="114"/>
      <c r="H11" s="308" t="s">
        <v>86</v>
      </c>
      <c r="I11" s="308"/>
      <c r="J11" s="308"/>
      <c r="K11" s="308"/>
      <c r="L11" s="308"/>
      <c r="M11" s="101"/>
      <c r="O11" s="114"/>
      <c r="P11" s="307" t="s">
        <v>170</v>
      </c>
      <c r="Q11" s="307"/>
      <c r="R11" s="307"/>
      <c r="S11" s="307"/>
      <c r="T11" s="307"/>
      <c r="U11" s="307"/>
      <c r="V11" s="101"/>
    </row>
    <row r="12" spans="2:23" x14ac:dyDescent="0.25">
      <c r="B12" s="115" t="s">
        <v>84</v>
      </c>
      <c r="C12" s="116"/>
      <c r="D12" s="60"/>
      <c r="E12" s="103"/>
      <c r="G12" s="108"/>
      <c r="H12" s="119" t="s">
        <v>87</v>
      </c>
      <c r="I12" s="69">
        <f>$C$12</f>
        <v>0</v>
      </c>
      <c r="J12" s="60"/>
      <c r="K12" s="60"/>
      <c r="L12" s="60"/>
      <c r="M12" s="103"/>
      <c r="O12" s="108"/>
      <c r="P12" s="60"/>
      <c r="Q12" s="60"/>
      <c r="R12" s="60"/>
      <c r="S12" s="60"/>
      <c r="T12" s="60"/>
      <c r="U12" s="60"/>
      <c r="V12" s="103"/>
    </row>
    <row r="13" spans="2:23" x14ac:dyDescent="0.25">
      <c r="B13" s="108"/>
      <c r="C13" s="60"/>
      <c r="D13" s="60"/>
      <c r="E13" s="103"/>
      <c r="G13" s="108"/>
      <c r="H13" s="60"/>
      <c r="I13" s="60"/>
      <c r="J13" s="60"/>
      <c r="K13" s="60"/>
      <c r="L13" s="60"/>
      <c r="M13" s="103"/>
      <c r="O13" s="108"/>
      <c r="P13" s="60"/>
      <c r="Q13" s="60"/>
      <c r="R13" s="60"/>
      <c r="S13" s="60"/>
      <c r="T13" s="60"/>
      <c r="U13" s="60"/>
      <c r="V13" s="103"/>
    </row>
    <row r="14" spans="2:23" ht="17.25" x14ac:dyDescent="0.25">
      <c r="B14" s="117" t="s">
        <v>81</v>
      </c>
      <c r="C14" s="67" t="s">
        <v>82</v>
      </c>
      <c r="D14" s="67" t="s">
        <v>83</v>
      </c>
      <c r="E14" s="103"/>
      <c r="F14" s="60"/>
      <c r="G14" s="108"/>
      <c r="H14" s="55" t="s">
        <v>89</v>
      </c>
      <c r="I14" s="55" t="s">
        <v>90</v>
      </c>
      <c r="J14" s="55" t="s">
        <v>88</v>
      </c>
      <c r="K14" s="55" t="s">
        <v>106</v>
      </c>
      <c r="L14" s="55" t="s">
        <v>107</v>
      </c>
      <c r="M14" s="103"/>
      <c r="O14" s="108"/>
      <c r="P14" s="60"/>
      <c r="Q14" s="60"/>
      <c r="R14" s="60"/>
      <c r="S14" s="60"/>
      <c r="T14" s="60"/>
      <c r="U14" s="60"/>
      <c r="V14" s="103"/>
    </row>
    <row r="15" spans="2:23" x14ac:dyDescent="0.25">
      <c r="B15" s="108">
        <v>1</v>
      </c>
      <c r="C15" s="118"/>
      <c r="D15" s="118"/>
      <c r="E15" s="103"/>
      <c r="G15" s="108"/>
      <c r="H15" s="60">
        <f>$C$15</f>
        <v>0</v>
      </c>
      <c r="I15" s="60">
        <f>$D$15</f>
        <v>0</v>
      </c>
      <c r="J15" s="60">
        <f>$C$15*$D$15</f>
        <v>0</v>
      </c>
      <c r="K15" s="60">
        <f>$C$15^2</f>
        <v>0</v>
      </c>
      <c r="L15" s="60">
        <f>$D$15^2</f>
        <v>0</v>
      </c>
      <c r="M15" s="103"/>
      <c r="O15" s="108"/>
      <c r="P15" s="60"/>
      <c r="Q15" s="60"/>
      <c r="R15" s="60"/>
      <c r="S15" s="60"/>
      <c r="T15" s="60"/>
      <c r="U15" s="60"/>
      <c r="V15" s="103"/>
    </row>
    <row r="16" spans="2:23" x14ac:dyDescent="0.25">
      <c r="B16" s="108">
        <v>2</v>
      </c>
      <c r="C16" s="118"/>
      <c r="D16" s="118"/>
      <c r="E16" s="103"/>
      <c r="G16" s="108"/>
      <c r="H16" s="60">
        <f>$C$16</f>
        <v>0</v>
      </c>
      <c r="I16" s="60">
        <f>$D$16</f>
        <v>0</v>
      </c>
      <c r="J16" s="60">
        <f>$C$16*$D$16</f>
        <v>0</v>
      </c>
      <c r="K16" s="60">
        <f>$C$16^2</f>
        <v>0</v>
      </c>
      <c r="L16" s="60">
        <f>$D$16^2</f>
        <v>0</v>
      </c>
      <c r="M16" s="103"/>
      <c r="O16" s="108"/>
      <c r="P16" s="60"/>
      <c r="Q16" s="60"/>
      <c r="R16" s="60"/>
      <c r="S16" s="60"/>
      <c r="T16" s="60"/>
      <c r="U16" s="60"/>
      <c r="V16" s="103"/>
      <c r="W16" s="75"/>
    </row>
    <row r="17" spans="2:22" x14ac:dyDescent="0.25">
      <c r="B17" s="108">
        <v>3</v>
      </c>
      <c r="C17" s="118"/>
      <c r="D17" s="118"/>
      <c r="E17" s="103"/>
      <c r="G17" s="108"/>
      <c r="H17" s="60">
        <f>$C$17</f>
        <v>0</v>
      </c>
      <c r="I17" s="60">
        <f>$D$17</f>
        <v>0</v>
      </c>
      <c r="J17" s="60">
        <f>$C$17*$D$17</f>
        <v>0</v>
      </c>
      <c r="K17" s="60">
        <f>$C$17^2</f>
        <v>0</v>
      </c>
      <c r="L17" s="60">
        <f>$D$17^2</f>
        <v>0</v>
      </c>
      <c r="M17" s="103"/>
      <c r="O17" s="108"/>
      <c r="P17" s="60"/>
      <c r="Q17" s="60"/>
      <c r="R17" s="60"/>
      <c r="S17" s="60"/>
      <c r="T17" s="60"/>
      <c r="U17" s="60"/>
      <c r="V17" s="103"/>
    </row>
    <row r="18" spans="2:22" x14ac:dyDescent="0.25">
      <c r="B18" s="108">
        <v>4</v>
      </c>
      <c r="C18" s="118"/>
      <c r="D18" s="118"/>
      <c r="E18" s="103"/>
      <c r="G18" s="108"/>
      <c r="H18" s="60">
        <f>$C$18</f>
        <v>0</v>
      </c>
      <c r="I18" s="60">
        <f>$D$18</f>
        <v>0</v>
      </c>
      <c r="J18" s="60">
        <f>$C$18*$D$18</f>
        <v>0</v>
      </c>
      <c r="K18" s="60">
        <f>$C$18^2</f>
        <v>0</v>
      </c>
      <c r="L18" s="60">
        <f>$D$18^2</f>
        <v>0</v>
      </c>
      <c r="M18" s="103"/>
      <c r="O18" s="108"/>
      <c r="P18" s="60"/>
      <c r="Q18" s="60"/>
      <c r="R18" s="60"/>
      <c r="S18" s="60"/>
      <c r="T18" s="60"/>
      <c r="U18" s="60"/>
      <c r="V18" s="103"/>
    </row>
    <row r="19" spans="2:22" x14ac:dyDescent="0.25">
      <c r="B19" s="108">
        <v>5</v>
      </c>
      <c r="C19" s="118"/>
      <c r="D19" s="118"/>
      <c r="E19" s="103"/>
      <c r="G19" s="108"/>
      <c r="H19" s="60">
        <f>$C$19</f>
        <v>0</v>
      </c>
      <c r="I19" s="60">
        <f>$D$19</f>
        <v>0</v>
      </c>
      <c r="J19" s="60">
        <f>$C$19*$D$19</f>
        <v>0</v>
      </c>
      <c r="K19" s="60">
        <f>$C$19^2</f>
        <v>0</v>
      </c>
      <c r="L19" s="60">
        <f>$D$19^2</f>
        <v>0</v>
      </c>
      <c r="M19" s="103"/>
      <c r="O19" s="108"/>
      <c r="P19" s="60"/>
      <c r="Q19" s="60"/>
      <c r="R19" s="60"/>
      <c r="S19" s="60"/>
      <c r="T19" s="60"/>
      <c r="U19" s="60"/>
      <c r="V19" s="103"/>
    </row>
    <row r="20" spans="2:22" x14ac:dyDescent="0.25">
      <c r="B20" s="108">
        <v>6</v>
      </c>
      <c r="C20" s="118"/>
      <c r="D20" s="118"/>
      <c r="E20" s="103"/>
      <c r="G20" s="108"/>
      <c r="H20" s="60">
        <f>$C$20</f>
        <v>0</v>
      </c>
      <c r="I20" s="60">
        <f>$D$20</f>
        <v>0</v>
      </c>
      <c r="J20" s="60">
        <f>$C$20*$D$20</f>
        <v>0</v>
      </c>
      <c r="K20" s="60">
        <f>$C$20^2</f>
        <v>0</v>
      </c>
      <c r="L20" s="60">
        <f>$D$20^2</f>
        <v>0</v>
      </c>
      <c r="M20" s="103"/>
      <c r="O20" s="108"/>
      <c r="P20" s="60"/>
      <c r="Q20" s="60"/>
      <c r="R20" s="60"/>
      <c r="S20" s="60"/>
      <c r="T20" s="60"/>
      <c r="U20" s="60"/>
      <c r="V20" s="103"/>
    </row>
    <row r="21" spans="2:22" x14ac:dyDescent="0.25">
      <c r="B21" s="108">
        <v>7</v>
      </c>
      <c r="C21" s="118"/>
      <c r="D21" s="118"/>
      <c r="E21" s="103"/>
      <c r="G21" s="108"/>
      <c r="H21" s="60">
        <f>$C$21</f>
        <v>0</v>
      </c>
      <c r="I21" s="60">
        <f>$D$21</f>
        <v>0</v>
      </c>
      <c r="J21" s="60">
        <f>$C$21*$D$21</f>
        <v>0</v>
      </c>
      <c r="K21" s="60">
        <f>$C$21^2</f>
        <v>0</v>
      </c>
      <c r="L21" s="60">
        <f>$D$21^2</f>
        <v>0</v>
      </c>
      <c r="M21" s="103"/>
      <c r="O21" s="108"/>
      <c r="P21" s="60"/>
      <c r="Q21" s="60"/>
      <c r="R21" s="60"/>
      <c r="S21" s="60"/>
      <c r="T21" s="60"/>
      <c r="U21" s="60"/>
      <c r="V21" s="103"/>
    </row>
    <row r="22" spans="2:22" x14ac:dyDescent="0.25">
      <c r="B22" s="108">
        <v>8</v>
      </c>
      <c r="C22" s="118"/>
      <c r="D22" s="118"/>
      <c r="E22" s="103"/>
      <c r="G22" s="108"/>
      <c r="H22" s="60">
        <f>$C$22</f>
        <v>0</v>
      </c>
      <c r="I22" s="60">
        <f>$D$22</f>
        <v>0</v>
      </c>
      <c r="J22" s="60">
        <f>$C$22*$D$22</f>
        <v>0</v>
      </c>
      <c r="K22" s="60">
        <f>$C$22^2</f>
        <v>0</v>
      </c>
      <c r="L22" s="60">
        <f>$D$22^2</f>
        <v>0</v>
      </c>
      <c r="M22" s="103"/>
      <c r="O22" s="108"/>
      <c r="P22" s="60"/>
      <c r="Q22" s="60"/>
      <c r="R22" s="60"/>
      <c r="S22" s="60"/>
      <c r="T22" s="60"/>
      <c r="U22" s="60"/>
      <c r="V22" s="103"/>
    </row>
    <row r="23" spans="2:22" x14ac:dyDescent="0.25">
      <c r="B23" s="108">
        <v>9</v>
      </c>
      <c r="C23" s="118"/>
      <c r="D23" s="118"/>
      <c r="E23" s="103"/>
      <c r="G23" s="108"/>
      <c r="H23" s="60">
        <f>$C$23</f>
        <v>0</v>
      </c>
      <c r="I23" s="60">
        <f>$D$23</f>
        <v>0</v>
      </c>
      <c r="J23" s="60">
        <f>$C$23*$D$23</f>
        <v>0</v>
      </c>
      <c r="K23" s="60">
        <f>$C$23^2</f>
        <v>0</v>
      </c>
      <c r="L23" s="60">
        <f>$D$23^2</f>
        <v>0</v>
      </c>
      <c r="M23" s="103"/>
      <c r="O23" s="108"/>
      <c r="P23" s="60"/>
      <c r="Q23" s="60"/>
      <c r="R23" s="60"/>
      <c r="S23" s="60"/>
      <c r="T23" s="60"/>
      <c r="U23" s="60"/>
      <c r="V23" s="103"/>
    </row>
    <row r="24" spans="2:22" x14ac:dyDescent="0.25">
      <c r="B24" s="108">
        <v>10</v>
      </c>
      <c r="C24" s="118"/>
      <c r="D24" s="118"/>
      <c r="E24" s="103"/>
      <c r="G24" s="108"/>
      <c r="H24" s="60">
        <f>$C$24</f>
        <v>0</v>
      </c>
      <c r="I24" s="60">
        <f>$D$24</f>
        <v>0</v>
      </c>
      <c r="J24" s="60">
        <f>$C$24*$D$24</f>
        <v>0</v>
      </c>
      <c r="K24" s="60">
        <f>$C$24^2</f>
        <v>0</v>
      </c>
      <c r="L24" s="60">
        <f>$D$24^2</f>
        <v>0</v>
      </c>
      <c r="M24" s="103"/>
      <c r="O24" s="108"/>
      <c r="P24" s="60"/>
      <c r="Q24" s="60"/>
      <c r="R24" s="60"/>
      <c r="S24" s="60"/>
      <c r="T24" s="60"/>
      <c r="U24" s="60"/>
      <c r="V24" s="103"/>
    </row>
    <row r="25" spans="2:22" x14ac:dyDescent="0.25">
      <c r="B25" s="108"/>
      <c r="C25" s="60"/>
      <c r="D25" s="60"/>
      <c r="E25" s="103"/>
      <c r="G25" s="120" t="s">
        <v>91</v>
      </c>
      <c r="H25" s="121">
        <f>SUM(H15:H24)</f>
        <v>0</v>
      </c>
      <c r="I25" s="121">
        <f>SUM(I15:I24)</f>
        <v>0</v>
      </c>
      <c r="J25" s="121">
        <f>SUM(J15:J24)</f>
        <v>0</v>
      </c>
      <c r="K25" s="121">
        <f>SUM(K15:K24)</f>
        <v>0</v>
      </c>
      <c r="L25" s="121">
        <f>SUM(L15:L24)</f>
        <v>0</v>
      </c>
      <c r="M25" s="103"/>
      <c r="O25" s="108"/>
      <c r="P25" s="60"/>
      <c r="Q25" s="60"/>
      <c r="R25" s="60"/>
      <c r="S25" s="60"/>
      <c r="T25" s="60"/>
      <c r="U25" s="60"/>
      <c r="V25" s="103"/>
    </row>
    <row r="26" spans="2:22" ht="15.75" thickBot="1" x14ac:dyDescent="0.3">
      <c r="B26" s="109"/>
      <c r="C26" s="110"/>
      <c r="D26" s="110"/>
      <c r="E26" s="112"/>
      <c r="G26" s="108"/>
      <c r="H26" s="60"/>
      <c r="I26" s="60"/>
      <c r="J26" s="60"/>
      <c r="K26" s="60"/>
      <c r="L26" s="60"/>
      <c r="M26" s="103"/>
      <c r="O26" s="108"/>
      <c r="P26" s="60"/>
      <c r="Q26" s="60"/>
      <c r="R26" s="60"/>
      <c r="S26" s="60"/>
      <c r="T26" s="60"/>
      <c r="U26" s="60"/>
      <c r="V26" s="103"/>
    </row>
    <row r="27" spans="2:22" ht="15.75" thickBot="1" x14ac:dyDescent="0.3">
      <c r="F27" s="75"/>
      <c r="G27" s="120" t="s">
        <v>147</v>
      </c>
      <c r="H27" s="122" t="e">
        <f>(($I$25*$K$25)-($H$25*$J$25))/(($C$12*$K$25)-($H$25^2))</f>
        <v>#DIV/0!</v>
      </c>
      <c r="I27" s="60"/>
      <c r="J27" s="60"/>
      <c r="K27" s="60"/>
      <c r="L27" s="60"/>
      <c r="M27" s="103"/>
      <c r="O27" s="109"/>
      <c r="P27" s="110"/>
      <c r="Q27" s="110"/>
      <c r="R27" s="110"/>
      <c r="S27" s="110"/>
      <c r="T27" s="110"/>
      <c r="U27" s="110"/>
      <c r="V27" s="112"/>
    </row>
    <row r="28" spans="2:22" x14ac:dyDescent="0.25">
      <c r="G28" s="120" t="s">
        <v>92</v>
      </c>
      <c r="H28" s="122" t="e">
        <f>(($C$12*$J$25)-($H$25*$I$25))/(($C$12*$K$25)-($H$25^2))</f>
        <v>#DIV/0!</v>
      </c>
      <c r="I28" s="60"/>
      <c r="J28" s="60"/>
      <c r="K28" s="60"/>
      <c r="L28" s="60"/>
      <c r="M28" s="103"/>
    </row>
    <row r="29" spans="2:22" ht="17.25" x14ac:dyDescent="0.25">
      <c r="D29" s="60"/>
      <c r="G29" s="120" t="s">
        <v>108</v>
      </c>
      <c r="H29" s="123" t="e">
        <f>RSQ(D15:D24, C15:C24)</f>
        <v>#DIV/0!</v>
      </c>
      <c r="I29" s="60"/>
      <c r="J29" s="60"/>
      <c r="K29" s="60"/>
      <c r="L29" s="60"/>
      <c r="M29" s="103"/>
    </row>
    <row r="30" spans="2:22" x14ac:dyDescent="0.25">
      <c r="D30" s="60"/>
      <c r="G30" s="108" t="s">
        <v>118</v>
      </c>
      <c r="H30" s="60"/>
      <c r="I30" s="60"/>
      <c r="J30" s="60"/>
      <c r="K30" s="60"/>
      <c r="L30" s="60"/>
      <c r="M30" s="103"/>
    </row>
    <row r="31" spans="2:22" x14ac:dyDescent="0.25">
      <c r="G31" s="108"/>
      <c r="H31" s="240" t="s">
        <v>93</v>
      </c>
      <c r="I31" s="240" t="s">
        <v>94</v>
      </c>
      <c r="J31" s="240" t="s">
        <v>95</v>
      </c>
      <c r="K31" s="240" t="s">
        <v>96</v>
      </c>
      <c r="L31" s="240" t="s">
        <v>97</v>
      </c>
      <c r="M31" s="103"/>
    </row>
    <row r="32" spans="2:22" x14ac:dyDescent="0.25">
      <c r="G32" s="108"/>
      <c r="H32" s="240" t="s">
        <v>93</v>
      </c>
      <c r="I32" s="239" t="s">
        <v>94</v>
      </c>
      <c r="J32" s="241" t="e">
        <f>ROUND(H28, 4) &amp;" x"</f>
        <v>#DIV/0!</v>
      </c>
      <c r="K32" s="239" t="s">
        <v>96</v>
      </c>
      <c r="L32" s="242" t="e">
        <f>$H$27</f>
        <v>#DIV/0!</v>
      </c>
      <c r="M32" s="103"/>
    </row>
    <row r="33" spans="2:14" ht="18" thickBot="1" x14ac:dyDescent="0.3">
      <c r="G33" s="109"/>
      <c r="H33" s="243" t="s">
        <v>109</v>
      </c>
      <c r="I33" s="244" t="s">
        <v>94</v>
      </c>
      <c r="J33" s="245" t="e">
        <f>$H$29</f>
        <v>#DIV/0!</v>
      </c>
      <c r="K33" s="246"/>
      <c r="L33" s="246"/>
      <c r="M33" s="112"/>
    </row>
    <row r="34" spans="2:14" ht="15.75" thickBot="1" x14ac:dyDescent="0.3">
      <c r="G34" s="60"/>
      <c r="H34" s="52"/>
      <c r="I34" s="60"/>
      <c r="J34" s="71"/>
      <c r="K34" s="60"/>
      <c r="L34" s="60"/>
      <c r="M34" s="60"/>
    </row>
    <row r="35" spans="2:14" x14ac:dyDescent="0.25">
      <c r="B35" s="114"/>
      <c r="C35" s="100"/>
      <c r="D35" s="100"/>
      <c r="E35" s="100"/>
      <c r="F35" s="100"/>
      <c r="G35" s="101"/>
      <c r="H35" s="52"/>
      <c r="I35" s="114"/>
      <c r="J35" s="129"/>
      <c r="K35" s="100"/>
      <c r="L35" s="100"/>
      <c r="M35" s="100"/>
      <c r="N35" s="101"/>
    </row>
    <row r="36" spans="2:14" x14ac:dyDescent="0.25">
      <c r="B36" s="320" t="s">
        <v>168</v>
      </c>
      <c r="C36" s="321"/>
      <c r="D36" s="321"/>
      <c r="E36" s="321"/>
      <c r="F36" s="321"/>
      <c r="G36" s="322"/>
      <c r="I36" s="320" t="s">
        <v>169</v>
      </c>
      <c r="J36" s="321"/>
      <c r="K36" s="321"/>
      <c r="L36" s="321"/>
      <c r="M36" s="321"/>
      <c r="N36" s="322"/>
    </row>
    <row r="37" spans="2:14" x14ac:dyDescent="0.25">
      <c r="B37" s="108"/>
      <c r="C37" s="60"/>
      <c r="D37" s="60"/>
      <c r="E37" s="60"/>
      <c r="F37" s="60"/>
      <c r="G37" s="103"/>
      <c r="I37" s="130"/>
      <c r="J37" s="131"/>
      <c r="K37" s="131"/>
      <c r="L37" s="131"/>
      <c r="M37" s="60"/>
      <c r="N37" s="103"/>
    </row>
    <row r="38" spans="2:14" x14ac:dyDescent="0.25">
      <c r="B38" s="108" t="s">
        <v>98</v>
      </c>
      <c r="C38" s="60"/>
      <c r="D38" s="60"/>
      <c r="E38" s="60"/>
      <c r="F38" s="60"/>
      <c r="G38" s="103"/>
      <c r="I38" s="108" t="s">
        <v>98</v>
      </c>
      <c r="J38" s="60"/>
      <c r="K38" s="60"/>
      <c r="L38" s="60"/>
      <c r="M38" s="60"/>
      <c r="N38" s="103"/>
    </row>
    <row r="39" spans="2:14" x14ac:dyDescent="0.25">
      <c r="B39" s="315" t="s">
        <v>99</v>
      </c>
      <c r="C39" s="316"/>
      <c r="D39" s="116"/>
      <c r="E39" s="60"/>
      <c r="F39" s="60"/>
      <c r="G39" s="103"/>
      <c r="I39" s="315" t="s">
        <v>99</v>
      </c>
      <c r="J39" s="316"/>
      <c r="K39" s="116"/>
      <c r="L39" s="60"/>
      <c r="M39" s="60"/>
      <c r="N39" s="103"/>
    </row>
    <row r="40" spans="2:14" x14ac:dyDescent="0.25">
      <c r="B40" s="108"/>
      <c r="C40" s="60"/>
      <c r="D40" s="60"/>
      <c r="E40" s="60"/>
      <c r="F40" s="60"/>
      <c r="G40" s="103"/>
      <c r="I40" s="108"/>
      <c r="J40" s="60"/>
      <c r="K40" s="60"/>
      <c r="L40" s="60"/>
      <c r="M40" s="60"/>
      <c r="N40" s="103"/>
    </row>
    <row r="41" spans="2:14" x14ac:dyDescent="0.25">
      <c r="B41" s="120" t="s">
        <v>100</v>
      </c>
      <c r="C41" s="118"/>
      <c r="D41" s="126" t="s">
        <v>103</v>
      </c>
      <c r="E41" s="60"/>
      <c r="F41" s="60"/>
      <c r="G41" s="103"/>
      <c r="I41" s="120" t="s">
        <v>116</v>
      </c>
      <c r="J41" s="118"/>
      <c r="K41" s="126" t="s">
        <v>117</v>
      </c>
      <c r="L41" s="60"/>
      <c r="M41" s="60"/>
      <c r="N41" s="103"/>
    </row>
    <row r="42" spans="2:14" x14ac:dyDescent="0.25">
      <c r="B42" s="120" t="s">
        <v>101</v>
      </c>
      <c r="C42" s="60" t="e">
        <f>((C41-H27)/H28)</f>
        <v>#DIV/0!</v>
      </c>
      <c r="D42" s="126" t="s">
        <v>104</v>
      </c>
      <c r="E42" s="60"/>
      <c r="F42" s="60"/>
      <c r="G42" s="127"/>
      <c r="I42" s="120"/>
      <c r="J42" s="60"/>
      <c r="K42" s="126"/>
      <c r="L42" s="60"/>
      <c r="M42" s="60"/>
      <c r="N42" s="103"/>
    </row>
    <row r="43" spans="2:14" x14ac:dyDescent="0.25">
      <c r="B43" s="120" t="s">
        <v>102</v>
      </c>
      <c r="C43" s="128" t="e">
        <f>($C$42/$D$39)*100</f>
        <v>#DIV/0!</v>
      </c>
      <c r="D43" s="126" t="s">
        <v>105</v>
      </c>
      <c r="E43" s="60"/>
      <c r="F43" s="60"/>
      <c r="G43" s="103"/>
      <c r="I43" s="120" t="s">
        <v>102</v>
      </c>
      <c r="J43" s="128" t="e">
        <f>($J$41/$K$39)*100</f>
        <v>#DIV/0!</v>
      </c>
      <c r="K43" s="126" t="s">
        <v>105</v>
      </c>
      <c r="L43" s="60"/>
      <c r="M43" s="60"/>
      <c r="N43" s="103"/>
    </row>
    <row r="44" spans="2:14" ht="15.75" thickBot="1" x14ac:dyDescent="0.3">
      <c r="B44" s="109"/>
      <c r="C44" s="110"/>
      <c r="D44" s="110"/>
      <c r="E44" s="110"/>
      <c r="F44" s="110"/>
      <c r="G44" s="112"/>
      <c r="I44" s="109"/>
      <c r="J44" s="110"/>
      <c r="K44" s="110"/>
      <c r="L44" s="110"/>
      <c r="M44" s="110"/>
      <c r="N44" s="112"/>
    </row>
    <row r="45" spans="2:14" x14ac:dyDescent="0.25">
      <c r="C45" s="75"/>
      <c r="J45" s="75"/>
    </row>
    <row r="46" spans="2:14" x14ac:dyDescent="0.25">
      <c r="C46" s="75"/>
      <c r="J46" s="75"/>
    </row>
    <row r="47" spans="2:14" x14ac:dyDescent="0.25">
      <c r="C47" s="75"/>
      <c r="J47" s="75"/>
    </row>
    <row r="48" spans="2:14" x14ac:dyDescent="0.25">
      <c r="C48" s="75"/>
      <c r="J48" s="75"/>
    </row>
  </sheetData>
  <sheetProtection password="C601" sheet="1" objects="1" scenarios="1"/>
  <protectedRanges>
    <protectedRange sqref="C15:D19" name="Range2_1"/>
    <protectedRange sqref="K39 J41" name="Range5"/>
    <protectedRange sqref="C12 C20:D24" name="Range2"/>
    <protectedRange sqref="D39 C41 K39 J41" name="Range4"/>
    <protectedRange sqref="E3:G7 L2:N7" name="Range6"/>
  </protectedRanges>
  <mergeCells count="26">
    <mergeCell ref="B2:D2"/>
    <mergeCell ref="B3:D3"/>
    <mergeCell ref="B4:D4"/>
    <mergeCell ref="B5:D5"/>
    <mergeCell ref="E2:G2"/>
    <mergeCell ref="E3:G3"/>
    <mergeCell ref="I39:J39"/>
    <mergeCell ref="E4:G4"/>
    <mergeCell ref="B39:C39"/>
    <mergeCell ref="L5:N5"/>
    <mergeCell ref="E5:G5"/>
    <mergeCell ref="I5:K5"/>
    <mergeCell ref="B11:E11"/>
    <mergeCell ref="B36:G36"/>
    <mergeCell ref="I36:N36"/>
    <mergeCell ref="B6:D6"/>
    <mergeCell ref="E6:G6"/>
    <mergeCell ref="P11:U11"/>
    <mergeCell ref="H11:L11"/>
    <mergeCell ref="L2:N2"/>
    <mergeCell ref="L3:N3"/>
    <mergeCell ref="L4:N4"/>
    <mergeCell ref="I2:K2"/>
    <mergeCell ref="I3:K3"/>
    <mergeCell ref="I4:K4"/>
    <mergeCell ref="P8:R8"/>
  </mergeCells>
  <phoneticPr fontId="10" type="noConversion"/>
  <conditionalFormatting sqref="C43 J43">
    <cfRule type="cellIs" dxfId="9" priority="1" stopIfTrue="1" operator="notBetween">
      <formula>70</formula>
      <formula>130</formula>
    </cfRule>
  </conditionalFormatting>
  <conditionalFormatting sqref="E2:G2">
    <cfRule type="cellIs" dxfId="8" priority="3" stopIfTrue="1" operator="equal">
      <formula>0</formula>
    </cfRule>
  </conditionalFormatting>
  <hyperlinks>
    <hyperlink ref="P8" location="Instructions!A37" display="For Instructions, click here"/>
  </hyperlink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6"/>
  <sheetViews>
    <sheetView zoomScale="75" workbookViewId="0">
      <selection activeCell="A26" sqref="A26"/>
    </sheetView>
  </sheetViews>
  <sheetFormatPr defaultRowHeight="15" x14ac:dyDescent="0.25"/>
  <cols>
    <col min="1" max="1" width="3.42578125" style="23" customWidth="1"/>
    <col min="2" max="4" width="9.140625" style="23"/>
    <col min="5" max="7" width="9.85546875" style="23" bestFit="1" customWidth="1"/>
    <col min="8" max="9" width="9.140625" style="23"/>
    <col min="10" max="10" width="8.7109375" style="23" bestFit="1" customWidth="1"/>
    <col min="11" max="16384" width="9.140625" style="23"/>
  </cols>
  <sheetData>
    <row r="1" spans="2:23" ht="15.75" thickBot="1" x14ac:dyDescent="0.3"/>
    <row r="2" spans="2:23" ht="15.75" x14ac:dyDescent="0.25">
      <c r="B2" s="325" t="s">
        <v>0</v>
      </c>
      <c r="C2" s="312"/>
      <c r="D2" s="312"/>
      <c r="E2" s="326">
        <f>'Cover Sheet'!$B$8</f>
        <v>0</v>
      </c>
      <c r="F2" s="326"/>
      <c r="G2" s="326"/>
      <c r="H2" s="99"/>
      <c r="I2" s="332" t="s">
        <v>110</v>
      </c>
      <c r="J2" s="332"/>
      <c r="K2" s="332"/>
      <c r="L2" s="309"/>
      <c r="M2" s="309"/>
      <c r="N2" s="309"/>
      <c r="O2" s="100"/>
      <c r="P2" s="100"/>
      <c r="Q2" s="100"/>
      <c r="R2" s="100"/>
      <c r="S2" s="100"/>
      <c r="T2" s="100"/>
      <c r="U2" s="100"/>
      <c r="V2" s="100"/>
      <c r="W2" s="101"/>
    </row>
    <row r="3" spans="2:23" ht="15.75" x14ac:dyDescent="0.25">
      <c r="B3" s="323" t="s">
        <v>55</v>
      </c>
      <c r="C3" s="313"/>
      <c r="D3" s="313"/>
      <c r="E3" s="311"/>
      <c r="F3" s="311"/>
      <c r="G3" s="311"/>
      <c r="H3" s="102"/>
      <c r="I3" s="327" t="s">
        <v>111</v>
      </c>
      <c r="J3" s="327"/>
      <c r="K3" s="327"/>
      <c r="L3" s="310"/>
      <c r="M3" s="310"/>
      <c r="N3" s="310"/>
      <c r="O3" s="60"/>
      <c r="P3" s="60"/>
      <c r="Q3" s="60"/>
      <c r="R3" s="60"/>
      <c r="S3" s="60"/>
      <c r="T3" s="60"/>
      <c r="U3" s="60"/>
      <c r="V3" s="60"/>
      <c r="W3" s="103"/>
    </row>
    <row r="4" spans="2:23" ht="15.75" x14ac:dyDescent="0.25">
      <c r="B4" s="323" t="s">
        <v>13</v>
      </c>
      <c r="C4" s="313"/>
      <c r="D4" s="313"/>
      <c r="E4" s="317"/>
      <c r="F4" s="317"/>
      <c r="G4" s="317"/>
      <c r="H4" s="102"/>
      <c r="I4" s="327" t="s">
        <v>112</v>
      </c>
      <c r="J4" s="327"/>
      <c r="K4" s="327"/>
      <c r="L4" s="311"/>
      <c r="M4" s="311"/>
      <c r="N4" s="311"/>
      <c r="O4" s="60"/>
      <c r="P4" s="139" t="s">
        <v>46</v>
      </c>
      <c r="Q4" s="60"/>
      <c r="R4" s="60"/>
      <c r="S4" s="60"/>
      <c r="T4" s="60"/>
      <c r="U4" s="60"/>
      <c r="V4" s="60"/>
      <c r="W4" s="103"/>
    </row>
    <row r="5" spans="2:23" ht="15.75" x14ac:dyDescent="0.25">
      <c r="B5" s="323" t="s">
        <v>56</v>
      </c>
      <c r="C5" s="313"/>
      <c r="D5" s="313"/>
      <c r="E5" s="311"/>
      <c r="F5" s="311"/>
      <c r="G5" s="311"/>
      <c r="H5" s="102"/>
      <c r="I5" s="327" t="s">
        <v>138</v>
      </c>
      <c r="J5" s="327"/>
      <c r="K5" s="327"/>
      <c r="L5" s="311"/>
      <c r="M5" s="311"/>
      <c r="N5" s="311"/>
      <c r="O5" s="60"/>
      <c r="P5" s="60"/>
      <c r="Q5" s="60"/>
      <c r="R5" s="60"/>
      <c r="S5" s="60"/>
      <c r="T5" s="60"/>
      <c r="U5" s="60"/>
      <c r="V5" s="60"/>
      <c r="W5" s="103"/>
    </row>
    <row r="6" spans="2:23" ht="15.75" x14ac:dyDescent="0.25">
      <c r="B6" s="330" t="s">
        <v>171</v>
      </c>
      <c r="C6" s="331"/>
      <c r="D6" s="331"/>
      <c r="E6" s="329">
        <f>'Cover Sheet'!H8</f>
        <v>0</v>
      </c>
      <c r="F6" s="329"/>
      <c r="G6" s="329"/>
      <c r="H6" s="60"/>
      <c r="I6" s="60"/>
      <c r="J6" s="60"/>
      <c r="K6" s="60"/>
      <c r="L6" s="60"/>
      <c r="M6" s="60"/>
      <c r="N6" s="60"/>
      <c r="O6" s="60"/>
      <c r="P6" s="314" t="s">
        <v>152</v>
      </c>
      <c r="Q6" s="314"/>
      <c r="R6" s="314"/>
      <c r="S6" s="60"/>
      <c r="T6" s="60"/>
      <c r="U6" s="60"/>
      <c r="V6" s="60"/>
      <c r="W6" s="103"/>
    </row>
    <row r="7" spans="2:23" x14ac:dyDescent="0.25">
      <c r="B7" s="10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13"/>
      <c r="Q7" s="113"/>
      <c r="R7" s="113"/>
      <c r="S7" s="60"/>
      <c r="T7" s="60"/>
      <c r="U7" s="60"/>
      <c r="V7" s="60"/>
      <c r="W7" s="103"/>
    </row>
    <row r="8" spans="2:23" x14ac:dyDescent="0.25">
      <c r="B8" s="10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13"/>
      <c r="Q8" s="113"/>
      <c r="R8" s="113"/>
      <c r="S8" s="60"/>
      <c r="T8" s="60"/>
      <c r="U8" s="60"/>
      <c r="V8" s="60"/>
      <c r="W8" s="103"/>
    </row>
    <row r="9" spans="2:23" ht="15.75" thickBot="1" x14ac:dyDescent="0.3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1"/>
      <c r="R9" s="111"/>
      <c r="S9" s="110"/>
      <c r="T9" s="110"/>
      <c r="U9" s="110"/>
      <c r="V9" s="110"/>
      <c r="W9" s="112"/>
    </row>
    <row r="10" spans="2:23" ht="15.75" thickBot="1" x14ac:dyDescent="0.3">
      <c r="P10" s="98"/>
      <c r="Q10" s="98"/>
      <c r="R10" s="98"/>
    </row>
    <row r="11" spans="2:23" x14ac:dyDescent="0.25">
      <c r="B11" s="318" t="s">
        <v>85</v>
      </c>
      <c r="C11" s="308"/>
      <c r="D11" s="308"/>
      <c r="E11" s="319"/>
      <c r="G11" s="114"/>
      <c r="H11" s="308" t="s">
        <v>86</v>
      </c>
      <c r="I11" s="308"/>
      <c r="J11" s="308"/>
      <c r="K11" s="308"/>
      <c r="L11" s="308"/>
      <c r="M11" s="101"/>
      <c r="O11" s="114"/>
      <c r="P11" s="307" t="s">
        <v>170</v>
      </c>
      <c r="Q11" s="307"/>
      <c r="R11" s="307"/>
      <c r="S11" s="307"/>
      <c r="T11" s="307"/>
      <c r="U11" s="307"/>
      <c r="V11" s="141"/>
      <c r="W11" s="60"/>
    </row>
    <row r="12" spans="2:23" x14ac:dyDescent="0.25">
      <c r="B12" s="124" t="s">
        <v>84</v>
      </c>
      <c r="C12" s="116"/>
      <c r="D12" s="60"/>
      <c r="E12" s="103"/>
      <c r="G12" s="108"/>
      <c r="H12" s="125" t="s">
        <v>87</v>
      </c>
      <c r="I12" s="69">
        <f>$C$12</f>
        <v>0</v>
      </c>
      <c r="J12" s="60"/>
      <c r="K12" s="60"/>
      <c r="L12" s="60"/>
      <c r="M12" s="103"/>
      <c r="O12" s="108"/>
      <c r="P12" s="60"/>
      <c r="Q12" s="60"/>
      <c r="R12" s="60"/>
      <c r="S12" s="60"/>
      <c r="T12" s="60"/>
      <c r="U12" s="60"/>
      <c r="V12" s="103"/>
      <c r="W12" s="60"/>
    </row>
    <row r="13" spans="2:23" x14ac:dyDescent="0.25">
      <c r="B13" s="108"/>
      <c r="C13" s="60"/>
      <c r="D13" s="60"/>
      <c r="E13" s="103"/>
      <c r="G13" s="108"/>
      <c r="H13" s="60"/>
      <c r="I13" s="60"/>
      <c r="J13" s="60"/>
      <c r="K13" s="60"/>
      <c r="L13" s="60"/>
      <c r="M13" s="103"/>
      <c r="O13" s="108"/>
      <c r="P13" s="60"/>
      <c r="Q13" s="60"/>
      <c r="R13" s="60"/>
      <c r="S13" s="60"/>
      <c r="T13" s="60"/>
      <c r="U13" s="60"/>
      <c r="V13" s="103"/>
      <c r="W13" s="60"/>
    </row>
    <row r="14" spans="2:23" ht="17.25" x14ac:dyDescent="0.25">
      <c r="B14" s="117" t="s">
        <v>81</v>
      </c>
      <c r="C14" s="67" t="s">
        <v>82</v>
      </c>
      <c r="D14" s="67" t="s">
        <v>83</v>
      </c>
      <c r="E14" s="103"/>
      <c r="F14" s="60"/>
      <c r="G14" s="108"/>
      <c r="H14" s="55" t="s">
        <v>89</v>
      </c>
      <c r="I14" s="55" t="s">
        <v>90</v>
      </c>
      <c r="J14" s="55" t="s">
        <v>88</v>
      </c>
      <c r="K14" s="55" t="s">
        <v>106</v>
      </c>
      <c r="L14" s="55" t="s">
        <v>107</v>
      </c>
      <c r="M14" s="103"/>
      <c r="O14" s="108"/>
      <c r="P14" s="60"/>
      <c r="Q14" s="60"/>
      <c r="R14" s="60"/>
      <c r="S14" s="60"/>
      <c r="T14" s="60"/>
      <c r="U14" s="60"/>
      <c r="V14" s="103"/>
      <c r="W14" s="60"/>
    </row>
    <row r="15" spans="2:23" x14ac:dyDescent="0.25">
      <c r="B15" s="108">
        <v>1</v>
      </c>
      <c r="C15" s="118"/>
      <c r="D15" s="118"/>
      <c r="E15" s="103"/>
      <c r="G15" s="108"/>
      <c r="H15" s="60">
        <f>$C$15</f>
        <v>0</v>
      </c>
      <c r="I15" s="60">
        <f>$D$15</f>
        <v>0</v>
      </c>
      <c r="J15" s="60">
        <f>$C$15*$D$15</f>
        <v>0</v>
      </c>
      <c r="K15" s="60">
        <f>$C$15^2</f>
        <v>0</v>
      </c>
      <c r="L15" s="60">
        <f>$D$15^2</f>
        <v>0</v>
      </c>
      <c r="M15" s="103"/>
      <c r="O15" s="108"/>
      <c r="P15" s="60"/>
      <c r="Q15" s="60"/>
      <c r="R15" s="60"/>
      <c r="S15" s="60"/>
      <c r="T15" s="60"/>
      <c r="U15" s="60"/>
      <c r="V15" s="103"/>
      <c r="W15" s="60"/>
    </row>
    <row r="16" spans="2:23" x14ac:dyDescent="0.25">
      <c r="B16" s="108">
        <v>2</v>
      </c>
      <c r="C16" s="118"/>
      <c r="D16" s="118"/>
      <c r="E16" s="103"/>
      <c r="G16" s="108"/>
      <c r="H16" s="60">
        <f>$C$16</f>
        <v>0</v>
      </c>
      <c r="I16" s="60">
        <f>$D$16</f>
        <v>0</v>
      </c>
      <c r="J16" s="60">
        <f>$C$16*$D$16</f>
        <v>0</v>
      </c>
      <c r="K16" s="60">
        <f>$C$16^2</f>
        <v>0</v>
      </c>
      <c r="L16" s="60">
        <f>$D$16^2</f>
        <v>0</v>
      </c>
      <c r="M16" s="103"/>
      <c r="O16" s="108"/>
      <c r="P16" s="60"/>
      <c r="Q16" s="60"/>
      <c r="R16" s="60"/>
      <c r="S16" s="60"/>
      <c r="T16" s="60"/>
      <c r="U16" s="60"/>
      <c r="V16" s="103"/>
      <c r="W16" s="60"/>
    </row>
    <row r="17" spans="2:23" x14ac:dyDescent="0.25">
      <c r="B17" s="108">
        <v>3</v>
      </c>
      <c r="C17" s="118"/>
      <c r="D17" s="118"/>
      <c r="E17" s="103"/>
      <c r="G17" s="108"/>
      <c r="H17" s="60">
        <f>$C$17</f>
        <v>0</v>
      </c>
      <c r="I17" s="60">
        <f>$D$17</f>
        <v>0</v>
      </c>
      <c r="J17" s="60">
        <f>$C$17*$D$17</f>
        <v>0</v>
      </c>
      <c r="K17" s="60">
        <f>$C$17^2</f>
        <v>0</v>
      </c>
      <c r="L17" s="60">
        <f>$D$17^2</f>
        <v>0</v>
      </c>
      <c r="M17" s="103"/>
      <c r="O17" s="108"/>
      <c r="P17" s="60"/>
      <c r="Q17" s="60"/>
      <c r="R17" s="60"/>
      <c r="S17" s="60"/>
      <c r="T17" s="60"/>
      <c r="U17" s="60"/>
      <c r="V17" s="103"/>
      <c r="W17" s="60"/>
    </row>
    <row r="18" spans="2:23" x14ac:dyDescent="0.25">
      <c r="B18" s="108">
        <v>4</v>
      </c>
      <c r="C18" s="118"/>
      <c r="D18" s="118"/>
      <c r="E18" s="103"/>
      <c r="G18" s="108"/>
      <c r="H18" s="60">
        <f>$C$18</f>
        <v>0</v>
      </c>
      <c r="I18" s="60">
        <f>$D$18</f>
        <v>0</v>
      </c>
      <c r="J18" s="60">
        <f>$C$18*$D$18</f>
        <v>0</v>
      </c>
      <c r="K18" s="60">
        <f>$C$18^2</f>
        <v>0</v>
      </c>
      <c r="L18" s="60">
        <f>$D$18^2</f>
        <v>0</v>
      </c>
      <c r="M18" s="103"/>
      <c r="O18" s="108"/>
      <c r="P18" s="60"/>
      <c r="Q18" s="60"/>
      <c r="R18" s="60"/>
      <c r="S18" s="60"/>
      <c r="T18" s="60"/>
      <c r="U18" s="60"/>
      <c r="V18" s="103"/>
      <c r="W18" s="60"/>
    </row>
    <row r="19" spans="2:23" x14ac:dyDescent="0.25">
      <c r="B19" s="108">
        <v>5</v>
      </c>
      <c r="C19" s="118"/>
      <c r="D19" s="118"/>
      <c r="E19" s="103"/>
      <c r="G19" s="108"/>
      <c r="H19" s="60">
        <f>$C$19</f>
        <v>0</v>
      </c>
      <c r="I19" s="60">
        <f>$D$19</f>
        <v>0</v>
      </c>
      <c r="J19" s="60">
        <f>$C$19*$D$19</f>
        <v>0</v>
      </c>
      <c r="K19" s="60">
        <f>$C$19^2</f>
        <v>0</v>
      </c>
      <c r="L19" s="60">
        <f>$D$19^2</f>
        <v>0</v>
      </c>
      <c r="M19" s="103"/>
      <c r="O19" s="108"/>
      <c r="P19" s="60"/>
      <c r="Q19" s="60"/>
      <c r="R19" s="60"/>
      <c r="S19" s="60"/>
      <c r="T19" s="60"/>
      <c r="U19" s="60"/>
      <c r="V19" s="103"/>
      <c r="W19" s="60"/>
    </row>
    <row r="20" spans="2:23" x14ac:dyDescent="0.25">
      <c r="B20" s="108">
        <v>6</v>
      </c>
      <c r="C20" s="118"/>
      <c r="D20" s="118"/>
      <c r="E20" s="103"/>
      <c r="G20" s="108"/>
      <c r="H20" s="60">
        <f>$C$20</f>
        <v>0</v>
      </c>
      <c r="I20" s="60">
        <f>$D$20</f>
        <v>0</v>
      </c>
      <c r="J20" s="60">
        <f>$C$20*$D$20</f>
        <v>0</v>
      </c>
      <c r="K20" s="60">
        <f>$C$20^2</f>
        <v>0</v>
      </c>
      <c r="L20" s="60">
        <f>$D$20^2</f>
        <v>0</v>
      </c>
      <c r="M20" s="103"/>
      <c r="O20" s="108"/>
      <c r="P20" s="60"/>
      <c r="Q20" s="60"/>
      <c r="R20" s="60"/>
      <c r="S20" s="60"/>
      <c r="T20" s="60"/>
      <c r="U20" s="60"/>
      <c r="V20" s="103"/>
      <c r="W20" s="60"/>
    </row>
    <row r="21" spans="2:23" x14ac:dyDescent="0.25">
      <c r="B21" s="108">
        <v>7</v>
      </c>
      <c r="C21" s="118"/>
      <c r="D21" s="118"/>
      <c r="E21" s="103"/>
      <c r="G21" s="108"/>
      <c r="H21" s="60">
        <f>$C$21</f>
        <v>0</v>
      </c>
      <c r="I21" s="60">
        <f>$D$21</f>
        <v>0</v>
      </c>
      <c r="J21" s="60">
        <f>$C$21*$D$21</f>
        <v>0</v>
      </c>
      <c r="K21" s="60">
        <f>$C$21^2</f>
        <v>0</v>
      </c>
      <c r="L21" s="60">
        <f>$D$21^2</f>
        <v>0</v>
      </c>
      <c r="M21" s="103"/>
      <c r="O21" s="108"/>
      <c r="P21" s="60"/>
      <c r="Q21" s="60"/>
      <c r="R21" s="60"/>
      <c r="S21" s="60"/>
      <c r="T21" s="60"/>
      <c r="U21" s="60"/>
      <c r="V21" s="103"/>
      <c r="W21" s="60"/>
    </row>
    <row r="22" spans="2:23" x14ac:dyDescent="0.25">
      <c r="B22" s="108">
        <v>8</v>
      </c>
      <c r="C22" s="118"/>
      <c r="D22" s="118"/>
      <c r="E22" s="103"/>
      <c r="G22" s="108"/>
      <c r="H22" s="60">
        <f>$C$22</f>
        <v>0</v>
      </c>
      <c r="I22" s="60">
        <f>$D$22</f>
        <v>0</v>
      </c>
      <c r="J22" s="60">
        <f>$C$22*$D$22</f>
        <v>0</v>
      </c>
      <c r="K22" s="60">
        <f>$C$22^2</f>
        <v>0</v>
      </c>
      <c r="L22" s="60">
        <f>$D$22^2</f>
        <v>0</v>
      </c>
      <c r="M22" s="103"/>
      <c r="O22" s="108"/>
      <c r="P22" s="60"/>
      <c r="Q22" s="60"/>
      <c r="R22" s="60"/>
      <c r="S22" s="60"/>
      <c r="T22" s="60"/>
      <c r="U22" s="60"/>
      <c r="V22" s="103"/>
      <c r="W22" s="60"/>
    </row>
    <row r="23" spans="2:23" x14ac:dyDescent="0.25">
      <c r="B23" s="108">
        <v>9</v>
      </c>
      <c r="C23" s="118"/>
      <c r="D23" s="118"/>
      <c r="E23" s="103"/>
      <c r="G23" s="108"/>
      <c r="H23" s="60">
        <f>$C$23</f>
        <v>0</v>
      </c>
      <c r="I23" s="60">
        <f>$D$23</f>
        <v>0</v>
      </c>
      <c r="J23" s="60">
        <f>$C$23*$D$23</f>
        <v>0</v>
      </c>
      <c r="K23" s="60">
        <f>$C$23^2</f>
        <v>0</v>
      </c>
      <c r="L23" s="60">
        <f>$D$23^2</f>
        <v>0</v>
      </c>
      <c r="M23" s="103"/>
      <c r="O23" s="108"/>
      <c r="P23" s="60"/>
      <c r="Q23" s="60"/>
      <c r="R23" s="60"/>
      <c r="S23" s="60"/>
      <c r="T23" s="60"/>
      <c r="U23" s="60"/>
      <c r="V23" s="103"/>
      <c r="W23" s="60"/>
    </row>
    <row r="24" spans="2:23" x14ac:dyDescent="0.25">
      <c r="B24" s="108">
        <v>10</v>
      </c>
      <c r="C24" s="118"/>
      <c r="D24" s="118"/>
      <c r="E24" s="103"/>
      <c r="G24" s="108"/>
      <c r="H24" s="60">
        <f>$C$24</f>
        <v>0</v>
      </c>
      <c r="I24" s="60">
        <f>$D$24</f>
        <v>0</v>
      </c>
      <c r="J24" s="60">
        <f>$C$24*$D$24</f>
        <v>0</v>
      </c>
      <c r="K24" s="60">
        <f>$C$24^2</f>
        <v>0</v>
      </c>
      <c r="L24" s="60">
        <f>$D$24^2</f>
        <v>0</v>
      </c>
      <c r="M24" s="103"/>
      <c r="O24" s="108"/>
      <c r="P24" s="60"/>
      <c r="Q24" s="60"/>
      <c r="R24" s="60"/>
      <c r="S24" s="60"/>
      <c r="T24" s="60"/>
      <c r="U24" s="60"/>
      <c r="V24" s="103"/>
      <c r="W24" s="60"/>
    </row>
    <row r="25" spans="2:23" ht="15.75" thickBot="1" x14ac:dyDescent="0.3">
      <c r="B25" s="109"/>
      <c r="C25" s="110"/>
      <c r="D25" s="110"/>
      <c r="E25" s="112"/>
      <c r="G25" s="120" t="s">
        <v>91</v>
      </c>
      <c r="H25" s="121">
        <f>SUM(H15:H24)</f>
        <v>0</v>
      </c>
      <c r="I25" s="121">
        <f>SUM(I15:I24)</f>
        <v>0</v>
      </c>
      <c r="J25" s="121">
        <f>SUM(J15:J24)</f>
        <v>0</v>
      </c>
      <c r="K25" s="121">
        <f>SUM(K15:K24)</f>
        <v>0</v>
      </c>
      <c r="L25" s="121">
        <f>SUM(L15:L24)</f>
        <v>0</v>
      </c>
      <c r="M25" s="103"/>
      <c r="O25" s="108"/>
      <c r="P25" s="60"/>
      <c r="Q25" s="60"/>
      <c r="R25" s="60"/>
      <c r="S25" s="60"/>
      <c r="T25" s="60"/>
      <c r="U25" s="60"/>
      <c r="V25" s="103"/>
      <c r="W25" s="60"/>
    </row>
    <row r="26" spans="2:23" x14ac:dyDescent="0.25">
      <c r="D26" s="60"/>
      <c r="G26" s="108"/>
      <c r="H26" s="60"/>
      <c r="I26" s="60"/>
      <c r="J26" s="60"/>
      <c r="K26" s="60"/>
      <c r="L26" s="60"/>
      <c r="M26" s="103"/>
      <c r="O26" s="108"/>
      <c r="P26" s="60"/>
      <c r="Q26" s="60"/>
      <c r="R26" s="60"/>
      <c r="S26" s="60"/>
      <c r="T26" s="60"/>
      <c r="U26" s="60"/>
      <c r="V26" s="103"/>
      <c r="W26" s="60"/>
    </row>
    <row r="27" spans="2:23" x14ac:dyDescent="0.25">
      <c r="D27" s="60"/>
      <c r="F27" s="75"/>
      <c r="G27" s="120" t="s">
        <v>147</v>
      </c>
      <c r="H27" s="122" t="e">
        <f>(($I$25*$K$25)-($H$25*$J$25))/(($C$12*$K$25)-($H$25^2))</f>
        <v>#DIV/0!</v>
      </c>
      <c r="I27" s="60"/>
      <c r="J27" s="60"/>
      <c r="K27" s="60"/>
      <c r="L27" s="60"/>
      <c r="M27" s="103"/>
      <c r="O27" s="108"/>
      <c r="P27" s="60"/>
      <c r="Q27" s="60"/>
      <c r="R27" s="60"/>
      <c r="S27" s="60"/>
      <c r="T27" s="60"/>
      <c r="U27" s="60"/>
      <c r="V27" s="103"/>
      <c r="W27" s="60"/>
    </row>
    <row r="28" spans="2:23" ht="15.75" thickBot="1" x14ac:dyDescent="0.3">
      <c r="G28" s="120" t="s">
        <v>92</v>
      </c>
      <c r="H28" s="122" t="e">
        <f>(($C$12*$J$25)-($H$25*$I$25))/(($C$12*$K$25)-($H$25^2))</f>
        <v>#DIV/0!</v>
      </c>
      <c r="I28" s="60"/>
      <c r="J28" s="60"/>
      <c r="K28" s="60"/>
      <c r="L28" s="60"/>
      <c r="M28" s="103"/>
      <c r="O28" s="109"/>
      <c r="P28" s="110"/>
      <c r="Q28" s="110"/>
      <c r="R28" s="110"/>
      <c r="S28" s="110"/>
      <c r="T28" s="110"/>
      <c r="U28" s="110"/>
      <c r="V28" s="112"/>
      <c r="W28" s="60"/>
    </row>
    <row r="29" spans="2:23" ht="17.25" x14ac:dyDescent="0.25">
      <c r="G29" s="120" t="s">
        <v>108</v>
      </c>
      <c r="H29" s="123" t="e">
        <f>RSQ(D15:D24, C15:C24)</f>
        <v>#DIV/0!</v>
      </c>
      <c r="I29" s="60"/>
      <c r="J29" s="60"/>
      <c r="K29" s="60"/>
      <c r="L29" s="60"/>
      <c r="M29" s="103"/>
    </row>
    <row r="30" spans="2:23" x14ac:dyDescent="0.25">
      <c r="G30" s="108" t="s">
        <v>118</v>
      </c>
      <c r="H30" s="60"/>
      <c r="I30" s="60"/>
      <c r="J30" s="60"/>
      <c r="K30" s="60"/>
      <c r="L30" s="60"/>
      <c r="M30" s="103"/>
    </row>
    <row r="31" spans="2:23" x14ac:dyDescent="0.25">
      <c r="G31" s="108"/>
      <c r="H31" s="52" t="s">
        <v>93</v>
      </c>
      <c r="I31" s="52" t="s">
        <v>94</v>
      </c>
      <c r="J31" s="52" t="s">
        <v>95</v>
      </c>
      <c r="K31" s="52" t="s">
        <v>96</v>
      </c>
      <c r="L31" s="52" t="s">
        <v>97</v>
      </c>
      <c r="M31" s="103"/>
    </row>
    <row r="32" spans="2:23" x14ac:dyDescent="0.25">
      <c r="G32" s="108"/>
      <c r="H32" s="52" t="s">
        <v>93</v>
      </c>
      <c r="I32" s="69" t="s">
        <v>94</v>
      </c>
      <c r="J32" s="73" t="e">
        <f>ROUND(H28, 4) &amp;" x"</f>
        <v>#DIV/0!</v>
      </c>
      <c r="K32" s="69" t="s">
        <v>96</v>
      </c>
      <c r="L32" s="70" t="e">
        <f>$H$27</f>
        <v>#DIV/0!</v>
      </c>
      <c r="M32" s="103"/>
    </row>
    <row r="33" spans="2:15" ht="18" thickBot="1" x14ac:dyDescent="0.3">
      <c r="G33" s="109"/>
      <c r="H33" s="62" t="s">
        <v>109</v>
      </c>
      <c r="I33" s="110" t="s">
        <v>94</v>
      </c>
      <c r="J33" s="140" t="e">
        <f>$H$29</f>
        <v>#DIV/0!</v>
      </c>
      <c r="K33" s="110"/>
      <c r="L33" s="110"/>
      <c r="M33" s="112"/>
    </row>
    <row r="34" spans="2:15" ht="15.75" thickBot="1" x14ac:dyDescent="0.3"/>
    <row r="35" spans="2:15" x14ac:dyDescent="0.25">
      <c r="B35" s="114"/>
      <c r="C35" s="100"/>
      <c r="D35" s="100"/>
      <c r="E35" s="100"/>
      <c r="F35" s="100"/>
      <c r="G35" s="101"/>
      <c r="I35" s="131"/>
      <c r="J35" s="131"/>
      <c r="K35" s="131"/>
      <c r="L35" s="131"/>
      <c r="M35" s="60"/>
      <c r="N35" s="60"/>
    </row>
    <row r="36" spans="2:15" x14ac:dyDescent="0.25">
      <c r="B36" s="320" t="s">
        <v>168</v>
      </c>
      <c r="C36" s="321"/>
      <c r="D36" s="321"/>
      <c r="E36" s="321"/>
      <c r="F36" s="321"/>
      <c r="G36" s="322"/>
      <c r="I36" s="321" t="s">
        <v>169</v>
      </c>
      <c r="J36" s="321"/>
      <c r="K36" s="321"/>
      <c r="L36" s="321"/>
      <c r="M36" s="321"/>
      <c r="N36" s="321"/>
      <c r="O36" s="60"/>
    </row>
    <row r="37" spans="2:15" x14ac:dyDescent="0.25">
      <c r="B37" s="133"/>
      <c r="C37" s="134"/>
      <c r="D37" s="134"/>
      <c r="E37" s="134"/>
      <c r="F37" s="134"/>
      <c r="G37" s="135"/>
      <c r="I37" s="134"/>
      <c r="J37" s="134"/>
      <c r="K37" s="134"/>
      <c r="L37" s="134"/>
      <c r="M37" s="134"/>
      <c r="N37" s="134"/>
      <c r="O37" s="60"/>
    </row>
    <row r="38" spans="2:15" x14ac:dyDescent="0.25">
      <c r="B38" s="328" t="s">
        <v>98</v>
      </c>
      <c r="C38" s="329"/>
      <c r="D38" s="329"/>
      <c r="E38" s="329"/>
      <c r="F38" s="329"/>
      <c r="G38" s="135"/>
      <c r="I38" s="143" t="s">
        <v>98</v>
      </c>
      <c r="J38" s="142"/>
      <c r="K38" s="142"/>
      <c r="L38" s="142"/>
      <c r="M38" s="142"/>
      <c r="N38" s="134"/>
      <c r="O38" s="60"/>
    </row>
    <row r="39" spans="2:15" x14ac:dyDescent="0.25">
      <c r="B39" s="315" t="s">
        <v>99</v>
      </c>
      <c r="C39" s="316"/>
      <c r="D39" s="116"/>
      <c r="E39" s="60"/>
      <c r="F39" s="60"/>
      <c r="G39" s="103"/>
      <c r="I39" s="316" t="s">
        <v>99</v>
      </c>
      <c r="J39" s="316"/>
      <c r="K39" s="116"/>
      <c r="L39" s="60"/>
      <c r="M39" s="60"/>
      <c r="N39" s="60"/>
      <c r="O39" s="60"/>
    </row>
    <row r="40" spans="2:15" x14ac:dyDescent="0.25">
      <c r="B40" s="108"/>
      <c r="C40" s="60"/>
      <c r="D40" s="60"/>
      <c r="E40" s="60"/>
      <c r="F40" s="60"/>
      <c r="G40" s="103"/>
      <c r="I40" s="60"/>
      <c r="J40" s="60"/>
      <c r="K40" s="60"/>
      <c r="L40" s="60"/>
      <c r="M40" s="60"/>
      <c r="N40" s="60"/>
      <c r="O40" s="60"/>
    </row>
    <row r="41" spans="2:15" x14ac:dyDescent="0.25">
      <c r="B41" s="120" t="s">
        <v>100</v>
      </c>
      <c r="C41" s="118"/>
      <c r="D41" s="126" t="s">
        <v>103</v>
      </c>
      <c r="E41" s="60"/>
      <c r="F41" s="60"/>
      <c r="G41" s="103"/>
      <c r="I41" s="68" t="s">
        <v>116</v>
      </c>
      <c r="J41" s="118"/>
      <c r="K41" s="126" t="s">
        <v>117</v>
      </c>
      <c r="L41" s="60"/>
      <c r="M41" s="60"/>
      <c r="N41" s="60"/>
      <c r="O41" s="60"/>
    </row>
    <row r="42" spans="2:15" x14ac:dyDescent="0.25">
      <c r="B42" s="120" t="s">
        <v>101</v>
      </c>
      <c r="C42" s="60" t="e">
        <f>((C41-H27)/H28)</f>
        <v>#DIV/0!</v>
      </c>
      <c r="D42" s="126" t="s">
        <v>104</v>
      </c>
      <c r="E42" s="60"/>
      <c r="F42" s="60"/>
      <c r="G42" s="127"/>
      <c r="I42" s="68"/>
      <c r="J42" s="60"/>
      <c r="K42" s="126"/>
      <c r="L42" s="60"/>
      <c r="M42" s="60"/>
      <c r="N42" s="60"/>
      <c r="O42" s="60"/>
    </row>
    <row r="43" spans="2:15" x14ac:dyDescent="0.25">
      <c r="B43" s="120" t="s">
        <v>102</v>
      </c>
      <c r="C43" s="128" t="e">
        <f>($C$42/$D$39)*100</f>
        <v>#DIV/0!</v>
      </c>
      <c r="D43" s="126" t="s">
        <v>105</v>
      </c>
      <c r="E43" s="60"/>
      <c r="F43" s="60"/>
      <c r="G43" s="103"/>
      <c r="I43" s="68" t="s">
        <v>102</v>
      </c>
      <c r="J43" s="128" t="e">
        <f>($J$41/$K$39)*100</f>
        <v>#DIV/0!</v>
      </c>
      <c r="K43" s="126" t="s">
        <v>105</v>
      </c>
      <c r="L43" s="60"/>
      <c r="M43" s="60"/>
      <c r="N43" s="60"/>
      <c r="O43" s="60"/>
    </row>
    <row r="44" spans="2:15" ht="15.75" thickBot="1" x14ac:dyDescent="0.3">
      <c r="B44" s="109"/>
      <c r="C44" s="110"/>
      <c r="D44" s="110"/>
      <c r="E44" s="110"/>
      <c r="F44" s="110"/>
      <c r="G44" s="112"/>
      <c r="I44" s="60"/>
      <c r="J44" s="60"/>
      <c r="K44" s="60"/>
      <c r="L44" s="60"/>
      <c r="M44" s="60"/>
      <c r="N44" s="60"/>
      <c r="O44" s="60"/>
    </row>
    <row r="45" spans="2:15" x14ac:dyDescent="0.25">
      <c r="B45" s="60"/>
      <c r="C45" s="60"/>
      <c r="D45" s="60"/>
      <c r="E45" s="60"/>
      <c r="F45" s="60"/>
      <c r="G45" s="60"/>
      <c r="I45" s="60"/>
      <c r="J45" s="60"/>
      <c r="K45" s="60"/>
      <c r="L45" s="60"/>
      <c r="M45" s="60"/>
      <c r="N45" s="60"/>
      <c r="O45" s="60"/>
    </row>
    <row r="46" spans="2:15" x14ac:dyDescent="0.25">
      <c r="B46" s="60"/>
      <c r="C46" s="60"/>
      <c r="D46" s="60"/>
      <c r="E46" s="60"/>
      <c r="F46" s="60"/>
      <c r="G46" s="60"/>
      <c r="I46" s="60"/>
      <c r="J46" s="60"/>
      <c r="K46" s="60"/>
      <c r="L46" s="60"/>
      <c r="M46" s="60"/>
      <c r="N46" s="60"/>
      <c r="O46" s="60"/>
    </row>
  </sheetData>
  <sheetProtection password="C601" sheet="1" objects="1" scenarios="1"/>
  <protectedRanges>
    <protectedRange sqref="K39 J41" name="Range5_1"/>
    <protectedRange sqref="D39 C41 K39 J41" name="Range4_1"/>
    <protectedRange sqref="C12 C15:D24" name="Range2"/>
    <protectedRange sqref="E3:G5 L2:N5" name="Range6"/>
  </protectedRanges>
  <mergeCells count="27">
    <mergeCell ref="P11:U11"/>
    <mergeCell ref="B36:G36"/>
    <mergeCell ref="I36:N36"/>
    <mergeCell ref="B2:D2"/>
    <mergeCell ref="B3:D3"/>
    <mergeCell ref="B4:D4"/>
    <mergeCell ref="B5:D5"/>
    <mergeCell ref="P6:R6"/>
    <mergeCell ref="E2:G2"/>
    <mergeCell ref="E3:G3"/>
    <mergeCell ref="E5:G5"/>
    <mergeCell ref="L5:N5"/>
    <mergeCell ref="L2:N2"/>
    <mergeCell ref="L3:N3"/>
    <mergeCell ref="L4:N4"/>
    <mergeCell ref="I2:K2"/>
    <mergeCell ref="I3:K3"/>
    <mergeCell ref="I39:J39"/>
    <mergeCell ref="I5:K5"/>
    <mergeCell ref="E4:G4"/>
    <mergeCell ref="B39:C39"/>
    <mergeCell ref="I4:K4"/>
    <mergeCell ref="B11:E11"/>
    <mergeCell ref="H11:L11"/>
    <mergeCell ref="B38:F38"/>
    <mergeCell ref="B6:D6"/>
    <mergeCell ref="E6:G6"/>
  </mergeCells>
  <phoneticPr fontId="10" type="noConversion"/>
  <conditionalFormatting sqref="C43 J43">
    <cfRule type="cellIs" dxfId="7" priority="1" stopIfTrue="1" operator="notBetween">
      <formula>70</formula>
      <formula>130</formula>
    </cfRule>
  </conditionalFormatting>
  <conditionalFormatting sqref="E2:G2">
    <cfRule type="cellIs" dxfId="6" priority="3" stopIfTrue="1" operator="equal">
      <formula>0</formula>
    </cfRule>
  </conditionalFormatting>
  <hyperlinks>
    <hyperlink ref="P6" location="Instructions!A37" display="For Instructions, click here"/>
  </hyperlinks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zoomScale="75" workbookViewId="0">
      <selection activeCell="A26" sqref="A26"/>
    </sheetView>
  </sheetViews>
  <sheetFormatPr defaultRowHeight="15" x14ac:dyDescent="0.25"/>
  <cols>
    <col min="1" max="1" width="3.42578125" style="23" customWidth="1"/>
    <col min="2" max="4" width="9.140625" style="23"/>
    <col min="5" max="7" width="9.85546875" style="23" bestFit="1" customWidth="1"/>
    <col min="8" max="9" width="9.140625" style="23"/>
    <col min="10" max="10" width="8.7109375" style="23" bestFit="1" customWidth="1"/>
    <col min="11" max="16384" width="9.140625" style="23"/>
  </cols>
  <sheetData>
    <row r="1" spans="2:22" ht="15.75" thickBot="1" x14ac:dyDescent="0.3"/>
    <row r="2" spans="2:22" ht="15.75" x14ac:dyDescent="0.25">
      <c r="B2" s="325" t="s">
        <v>0</v>
      </c>
      <c r="C2" s="312"/>
      <c r="D2" s="312"/>
      <c r="E2" s="326">
        <f>'Cover Sheet'!B8</f>
        <v>0</v>
      </c>
      <c r="F2" s="326"/>
      <c r="G2" s="326"/>
      <c r="H2" s="99"/>
      <c r="I2" s="332" t="s">
        <v>110</v>
      </c>
      <c r="J2" s="332"/>
      <c r="K2" s="332"/>
      <c r="L2" s="309"/>
      <c r="M2" s="309"/>
      <c r="N2" s="309"/>
      <c r="O2" s="100"/>
      <c r="P2" s="100"/>
      <c r="Q2" s="100"/>
      <c r="R2" s="100"/>
      <c r="S2" s="100"/>
      <c r="T2" s="100"/>
      <c r="U2" s="100"/>
      <c r="V2" s="101"/>
    </row>
    <row r="3" spans="2:22" ht="15.75" x14ac:dyDescent="0.25">
      <c r="B3" s="323" t="s">
        <v>55</v>
      </c>
      <c r="C3" s="313"/>
      <c r="D3" s="313"/>
      <c r="E3" s="311"/>
      <c r="F3" s="311"/>
      <c r="G3" s="311"/>
      <c r="H3" s="102"/>
      <c r="I3" s="327" t="s">
        <v>111</v>
      </c>
      <c r="J3" s="327"/>
      <c r="K3" s="327"/>
      <c r="L3" s="310"/>
      <c r="M3" s="310"/>
      <c r="N3" s="310"/>
      <c r="O3" s="60"/>
      <c r="P3" s="60"/>
      <c r="Q3" s="60"/>
      <c r="R3" s="60"/>
      <c r="S3" s="60"/>
      <c r="T3" s="60"/>
      <c r="U3" s="60"/>
      <c r="V3" s="103"/>
    </row>
    <row r="4" spans="2:22" ht="15.75" x14ac:dyDescent="0.25">
      <c r="B4" s="323" t="s">
        <v>13</v>
      </c>
      <c r="C4" s="313"/>
      <c r="D4" s="313"/>
      <c r="E4" s="317"/>
      <c r="F4" s="317"/>
      <c r="G4" s="317"/>
      <c r="H4" s="102"/>
      <c r="I4" s="327" t="s">
        <v>112</v>
      </c>
      <c r="J4" s="327"/>
      <c r="K4" s="327"/>
      <c r="L4" s="311"/>
      <c r="M4" s="311"/>
      <c r="N4" s="311"/>
      <c r="O4" s="60"/>
      <c r="P4" s="139" t="s">
        <v>46</v>
      </c>
      <c r="Q4" s="60"/>
      <c r="R4" s="60"/>
      <c r="S4" s="60"/>
      <c r="T4" s="60"/>
      <c r="U4" s="60"/>
      <c r="V4" s="103"/>
    </row>
    <row r="5" spans="2:22" ht="15.75" x14ac:dyDescent="0.25">
      <c r="B5" s="323" t="s">
        <v>56</v>
      </c>
      <c r="C5" s="313"/>
      <c r="D5" s="313"/>
      <c r="E5" s="311"/>
      <c r="F5" s="311"/>
      <c r="G5" s="311"/>
      <c r="H5" s="102"/>
      <c r="I5" s="327" t="s">
        <v>138</v>
      </c>
      <c r="J5" s="327"/>
      <c r="K5" s="327"/>
      <c r="L5" s="311"/>
      <c r="M5" s="311"/>
      <c r="N5" s="311"/>
      <c r="O5" s="60"/>
      <c r="P5" s="60"/>
      <c r="Q5" s="60"/>
      <c r="R5" s="60"/>
      <c r="S5" s="60"/>
      <c r="T5" s="60"/>
      <c r="U5" s="60"/>
      <c r="V5" s="103"/>
    </row>
    <row r="6" spans="2:22" ht="15.75" x14ac:dyDescent="0.25">
      <c r="B6" s="330" t="s">
        <v>171</v>
      </c>
      <c r="C6" s="331"/>
      <c r="D6" s="331"/>
      <c r="E6" s="329">
        <f>'Cover Sheet'!H8</f>
        <v>0</v>
      </c>
      <c r="F6" s="329"/>
      <c r="G6" s="329"/>
      <c r="H6" s="60"/>
      <c r="I6" s="60"/>
      <c r="J6" s="60"/>
      <c r="K6" s="60"/>
      <c r="L6" s="60"/>
      <c r="M6" s="60"/>
      <c r="N6" s="60"/>
      <c r="O6" s="60"/>
      <c r="P6" s="314" t="s">
        <v>152</v>
      </c>
      <c r="Q6" s="314"/>
      <c r="R6" s="314"/>
      <c r="S6" s="60"/>
      <c r="T6" s="60"/>
      <c r="U6" s="60"/>
      <c r="V6" s="103"/>
    </row>
    <row r="7" spans="2:22" x14ac:dyDescent="0.25">
      <c r="B7" s="10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36"/>
      <c r="Q7" s="136"/>
      <c r="R7" s="136"/>
      <c r="S7" s="60"/>
      <c r="T7" s="60"/>
      <c r="U7" s="60"/>
      <c r="V7" s="103"/>
    </row>
    <row r="8" spans="2:22" x14ac:dyDescent="0.25">
      <c r="B8" s="10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36"/>
      <c r="Q8" s="136"/>
      <c r="R8" s="136"/>
      <c r="S8" s="60"/>
      <c r="T8" s="60"/>
      <c r="U8" s="60"/>
      <c r="V8" s="103"/>
    </row>
    <row r="9" spans="2:22" ht="15.75" thickBot="1" x14ac:dyDescent="0.3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1"/>
      <c r="R9" s="111"/>
      <c r="S9" s="110"/>
      <c r="T9" s="110"/>
      <c r="U9" s="110"/>
      <c r="V9" s="112"/>
    </row>
    <row r="10" spans="2:22" ht="15.75" thickBot="1" x14ac:dyDescent="0.3">
      <c r="P10" s="132"/>
      <c r="Q10" s="132"/>
      <c r="R10" s="132"/>
    </row>
    <row r="11" spans="2:22" x14ac:dyDescent="0.25">
      <c r="B11" s="318" t="s">
        <v>85</v>
      </c>
      <c r="C11" s="308"/>
      <c r="D11" s="308"/>
      <c r="E11" s="319"/>
      <c r="G11" s="114"/>
      <c r="H11" s="308" t="s">
        <v>86</v>
      </c>
      <c r="I11" s="308"/>
      <c r="J11" s="308"/>
      <c r="K11" s="308"/>
      <c r="L11" s="308"/>
      <c r="M11" s="101"/>
      <c r="O11" s="184"/>
      <c r="P11" s="307" t="s">
        <v>170</v>
      </c>
      <c r="Q11" s="307"/>
      <c r="R11" s="307"/>
      <c r="S11" s="307"/>
      <c r="T11" s="307"/>
      <c r="U11" s="307"/>
      <c r="V11" s="174"/>
    </row>
    <row r="12" spans="2:22" x14ac:dyDescent="0.25">
      <c r="B12" s="137" t="s">
        <v>84</v>
      </c>
      <c r="C12" s="116"/>
      <c r="D12" s="60"/>
      <c r="E12" s="103"/>
      <c r="G12" s="108"/>
      <c r="H12" s="138" t="s">
        <v>87</v>
      </c>
      <c r="I12" s="69">
        <f>$C$12</f>
        <v>0</v>
      </c>
      <c r="J12" s="60"/>
      <c r="K12" s="60"/>
      <c r="L12" s="60"/>
      <c r="M12" s="103"/>
      <c r="O12" s="178"/>
      <c r="P12" s="170"/>
      <c r="Q12" s="170"/>
      <c r="R12" s="170"/>
      <c r="S12" s="170"/>
      <c r="T12" s="170"/>
      <c r="U12" s="170"/>
      <c r="V12" s="176"/>
    </row>
    <row r="13" spans="2:22" x14ac:dyDescent="0.25">
      <c r="B13" s="108"/>
      <c r="C13" s="60"/>
      <c r="D13" s="60"/>
      <c r="E13" s="103"/>
      <c r="G13" s="108"/>
      <c r="H13" s="60"/>
      <c r="I13" s="60"/>
      <c r="J13" s="60"/>
      <c r="K13" s="60"/>
      <c r="L13" s="60"/>
      <c r="M13" s="103"/>
      <c r="O13" s="178"/>
      <c r="P13" s="170"/>
      <c r="Q13" s="170"/>
      <c r="R13" s="170"/>
      <c r="S13" s="170"/>
      <c r="T13" s="170"/>
      <c r="U13" s="170"/>
      <c r="V13" s="176"/>
    </row>
    <row r="14" spans="2:22" ht="17.25" x14ac:dyDescent="0.25">
      <c r="B14" s="117" t="s">
        <v>81</v>
      </c>
      <c r="C14" s="67" t="s">
        <v>82</v>
      </c>
      <c r="D14" s="67" t="s">
        <v>83</v>
      </c>
      <c r="E14" s="103"/>
      <c r="F14" s="60"/>
      <c r="G14" s="108"/>
      <c r="H14" s="55" t="s">
        <v>89</v>
      </c>
      <c r="I14" s="55" t="s">
        <v>90</v>
      </c>
      <c r="J14" s="55" t="s">
        <v>88</v>
      </c>
      <c r="K14" s="55" t="s">
        <v>106</v>
      </c>
      <c r="L14" s="55" t="s">
        <v>107</v>
      </c>
      <c r="M14" s="103"/>
      <c r="O14" s="178"/>
      <c r="P14" s="170"/>
      <c r="Q14" s="170"/>
      <c r="R14" s="170"/>
      <c r="S14" s="170"/>
      <c r="T14" s="170"/>
      <c r="U14" s="170"/>
      <c r="V14" s="176"/>
    </row>
    <row r="15" spans="2:22" x14ac:dyDescent="0.25">
      <c r="B15" s="108">
        <v>1</v>
      </c>
      <c r="C15" s="118"/>
      <c r="D15" s="118"/>
      <c r="E15" s="103"/>
      <c r="G15" s="108"/>
      <c r="H15" s="60">
        <f>$C$15</f>
        <v>0</v>
      </c>
      <c r="I15" s="60">
        <f>$D$15</f>
        <v>0</v>
      </c>
      <c r="J15" s="60">
        <f>$C$15*$D$15</f>
        <v>0</v>
      </c>
      <c r="K15" s="60">
        <f>$C$15^2</f>
        <v>0</v>
      </c>
      <c r="L15" s="60">
        <f>$D$15^2</f>
        <v>0</v>
      </c>
      <c r="M15" s="103"/>
      <c r="O15" s="178"/>
      <c r="P15" s="170"/>
      <c r="Q15" s="170"/>
      <c r="R15" s="170"/>
      <c r="S15" s="170"/>
      <c r="T15" s="170"/>
      <c r="U15" s="170"/>
      <c r="V15" s="176"/>
    </row>
    <row r="16" spans="2:22" x14ac:dyDescent="0.25">
      <c r="B16" s="108">
        <v>2</v>
      </c>
      <c r="C16" s="118"/>
      <c r="D16" s="118"/>
      <c r="E16" s="103"/>
      <c r="G16" s="108"/>
      <c r="H16" s="60">
        <f>$C$16</f>
        <v>0</v>
      </c>
      <c r="I16" s="60">
        <f>$D$16</f>
        <v>0</v>
      </c>
      <c r="J16" s="60">
        <f>$C$16*$D$16</f>
        <v>0</v>
      </c>
      <c r="K16" s="60">
        <f>$C$16^2</f>
        <v>0</v>
      </c>
      <c r="L16" s="60">
        <f>$D$16^2</f>
        <v>0</v>
      </c>
      <c r="M16" s="103"/>
      <c r="O16" s="178"/>
      <c r="P16" s="170"/>
      <c r="Q16" s="170"/>
      <c r="R16" s="170"/>
      <c r="S16" s="170"/>
      <c r="T16" s="170"/>
      <c r="U16" s="170"/>
      <c r="V16" s="176"/>
    </row>
    <row r="17" spans="2:22" x14ac:dyDescent="0.25">
      <c r="B17" s="108">
        <v>3</v>
      </c>
      <c r="C17" s="118"/>
      <c r="D17" s="118"/>
      <c r="E17" s="103"/>
      <c r="G17" s="108"/>
      <c r="H17" s="60">
        <f>$C$17</f>
        <v>0</v>
      </c>
      <c r="I17" s="60">
        <f>$D$17</f>
        <v>0</v>
      </c>
      <c r="J17" s="60">
        <f>$C$17*$D$17</f>
        <v>0</v>
      </c>
      <c r="K17" s="60">
        <f>$C$17^2</f>
        <v>0</v>
      </c>
      <c r="L17" s="60">
        <f>$D$17^2</f>
        <v>0</v>
      </c>
      <c r="M17" s="103"/>
      <c r="O17" s="178"/>
      <c r="P17" s="170"/>
      <c r="Q17" s="170"/>
      <c r="R17" s="170"/>
      <c r="S17" s="170"/>
      <c r="T17" s="170"/>
      <c r="U17" s="170"/>
      <c r="V17" s="176"/>
    </row>
    <row r="18" spans="2:22" x14ac:dyDescent="0.25">
      <c r="B18" s="108">
        <v>4</v>
      </c>
      <c r="C18" s="118"/>
      <c r="D18" s="118"/>
      <c r="E18" s="103"/>
      <c r="G18" s="108"/>
      <c r="H18" s="60">
        <f>$C$18</f>
        <v>0</v>
      </c>
      <c r="I18" s="60">
        <f>$D$18</f>
        <v>0</v>
      </c>
      <c r="J18" s="60">
        <f>$C$18*$D$18</f>
        <v>0</v>
      </c>
      <c r="K18" s="60">
        <f>$C$18^2</f>
        <v>0</v>
      </c>
      <c r="L18" s="60">
        <f>$D$18^2</f>
        <v>0</v>
      </c>
      <c r="M18" s="103"/>
      <c r="O18" s="178"/>
      <c r="P18" s="170"/>
      <c r="Q18" s="170"/>
      <c r="R18" s="170"/>
      <c r="S18" s="170"/>
      <c r="T18" s="170"/>
      <c r="U18" s="170"/>
      <c r="V18" s="176"/>
    </row>
    <row r="19" spans="2:22" x14ac:dyDescent="0.25">
      <c r="B19" s="108">
        <v>5</v>
      </c>
      <c r="C19" s="118"/>
      <c r="D19" s="118"/>
      <c r="E19" s="103"/>
      <c r="G19" s="108"/>
      <c r="H19" s="60">
        <f>$C$19</f>
        <v>0</v>
      </c>
      <c r="I19" s="60">
        <f>$D$19</f>
        <v>0</v>
      </c>
      <c r="J19" s="60">
        <f>$C$19*$D$19</f>
        <v>0</v>
      </c>
      <c r="K19" s="60">
        <f>$C$19^2</f>
        <v>0</v>
      </c>
      <c r="L19" s="60">
        <f>$D$19^2</f>
        <v>0</v>
      </c>
      <c r="M19" s="103"/>
      <c r="O19" s="178"/>
      <c r="P19" s="170"/>
      <c r="Q19" s="170"/>
      <c r="R19" s="170"/>
      <c r="S19" s="170"/>
      <c r="T19" s="170"/>
      <c r="U19" s="170"/>
      <c r="V19" s="176"/>
    </row>
    <row r="20" spans="2:22" x14ac:dyDescent="0.25">
      <c r="B20" s="108">
        <v>6</v>
      </c>
      <c r="C20" s="118"/>
      <c r="D20" s="118"/>
      <c r="E20" s="103"/>
      <c r="G20" s="108"/>
      <c r="H20" s="60">
        <f>$C$20</f>
        <v>0</v>
      </c>
      <c r="I20" s="60">
        <f>$D$20</f>
        <v>0</v>
      </c>
      <c r="J20" s="60">
        <f>$C$20*$D$20</f>
        <v>0</v>
      </c>
      <c r="K20" s="60">
        <f>$C$20^2</f>
        <v>0</v>
      </c>
      <c r="L20" s="60">
        <f>$D$20^2</f>
        <v>0</v>
      </c>
      <c r="M20" s="103"/>
      <c r="O20" s="178"/>
      <c r="P20" s="170"/>
      <c r="Q20" s="170"/>
      <c r="R20" s="170"/>
      <c r="S20" s="170"/>
      <c r="T20" s="170"/>
      <c r="U20" s="170"/>
      <c r="V20" s="176"/>
    </row>
    <row r="21" spans="2:22" x14ac:dyDescent="0.25">
      <c r="B21" s="108">
        <v>7</v>
      </c>
      <c r="C21" s="118"/>
      <c r="D21" s="118"/>
      <c r="E21" s="103"/>
      <c r="G21" s="108"/>
      <c r="H21" s="60">
        <f>$C$21</f>
        <v>0</v>
      </c>
      <c r="I21" s="60">
        <f>$D$21</f>
        <v>0</v>
      </c>
      <c r="J21" s="60">
        <f>$C$21*$D$21</f>
        <v>0</v>
      </c>
      <c r="K21" s="60">
        <f>$C$21^2</f>
        <v>0</v>
      </c>
      <c r="L21" s="60">
        <f>$D$21^2</f>
        <v>0</v>
      </c>
      <c r="M21" s="103"/>
      <c r="O21" s="178"/>
      <c r="P21" s="170"/>
      <c r="Q21" s="170"/>
      <c r="R21" s="170"/>
      <c r="S21" s="170"/>
      <c r="T21" s="170"/>
      <c r="U21" s="170"/>
      <c r="V21" s="176"/>
    </row>
    <row r="22" spans="2:22" x14ac:dyDescent="0.25">
      <c r="B22" s="108">
        <v>8</v>
      </c>
      <c r="C22" s="118"/>
      <c r="D22" s="118"/>
      <c r="E22" s="103"/>
      <c r="G22" s="108"/>
      <c r="H22" s="60">
        <f>$C$22</f>
        <v>0</v>
      </c>
      <c r="I22" s="60">
        <f>$D$22</f>
        <v>0</v>
      </c>
      <c r="J22" s="60">
        <f>$C$22*$D$22</f>
        <v>0</v>
      </c>
      <c r="K22" s="60">
        <f>$C$22^2</f>
        <v>0</v>
      </c>
      <c r="L22" s="60">
        <f>$D$22^2</f>
        <v>0</v>
      </c>
      <c r="M22" s="103"/>
      <c r="O22" s="178"/>
      <c r="P22" s="170"/>
      <c r="Q22" s="170"/>
      <c r="R22" s="170"/>
      <c r="S22" s="170"/>
      <c r="T22" s="170"/>
      <c r="U22" s="170"/>
      <c r="V22" s="176"/>
    </row>
    <row r="23" spans="2:22" x14ac:dyDescent="0.25">
      <c r="B23" s="108">
        <v>9</v>
      </c>
      <c r="C23" s="118"/>
      <c r="D23" s="118"/>
      <c r="E23" s="103"/>
      <c r="G23" s="108"/>
      <c r="H23" s="60">
        <f>$C$23</f>
        <v>0</v>
      </c>
      <c r="I23" s="60">
        <f>$D$23</f>
        <v>0</v>
      </c>
      <c r="J23" s="60">
        <f>$C$23*$D$23</f>
        <v>0</v>
      </c>
      <c r="K23" s="60">
        <f>$C$23^2</f>
        <v>0</v>
      </c>
      <c r="L23" s="60">
        <f>$D$23^2</f>
        <v>0</v>
      </c>
      <c r="M23" s="103"/>
      <c r="O23" s="178"/>
      <c r="P23" s="170"/>
      <c r="Q23" s="170"/>
      <c r="R23" s="170"/>
      <c r="S23" s="170"/>
      <c r="T23" s="170"/>
      <c r="U23" s="170"/>
      <c r="V23" s="176"/>
    </row>
    <row r="24" spans="2:22" x14ac:dyDescent="0.25">
      <c r="B24" s="108">
        <v>10</v>
      </c>
      <c r="C24" s="118"/>
      <c r="D24" s="118"/>
      <c r="E24" s="103"/>
      <c r="G24" s="108"/>
      <c r="H24" s="60">
        <f>$C$24</f>
        <v>0</v>
      </c>
      <c r="I24" s="60">
        <f>$D$24</f>
        <v>0</v>
      </c>
      <c r="J24" s="60">
        <f>$C$24*$D$24</f>
        <v>0</v>
      </c>
      <c r="K24" s="60">
        <f>$C$24^2</f>
        <v>0</v>
      </c>
      <c r="L24" s="60">
        <f>$D$24^2</f>
        <v>0</v>
      </c>
      <c r="M24" s="103"/>
      <c r="O24" s="178"/>
      <c r="P24" s="170"/>
      <c r="Q24" s="170"/>
      <c r="R24" s="170"/>
      <c r="S24" s="170"/>
      <c r="T24" s="170"/>
      <c r="U24" s="170"/>
      <c r="V24" s="176"/>
    </row>
    <row r="25" spans="2:22" x14ac:dyDescent="0.25">
      <c r="B25" s="108"/>
      <c r="C25" s="60"/>
      <c r="D25" s="60"/>
      <c r="E25" s="103"/>
      <c r="G25" s="120" t="s">
        <v>91</v>
      </c>
      <c r="H25" s="121">
        <f>SUM(H15:H24)</f>
        <v>0</v>
      </c>
      <c r="I25" s="121">
        <f>SUM(I15:I24)</f>
        <v>0</v>
      </c>
      <c r="J25" s="121">
        <f>SUM(J15:J24)</f>
        <v>0</v>
      </c>
      <c r="K25" s="121">
        <f>SUM(K15:K24)</f>
        <v>0</v>
      </c>
      <c r="L25" s="121">
        <f>SUM(L15:L24)</f>
        <v>0</v>
      </c>
      <c r="M25" s="103"/>
      <c r="O25" s="178"/>
      <c r="P25" s="170"/>
      <c r="Q25" s="170"/>
      <c r="R25" s="170"/>
      <c r="S25" s="170"/>
      <c r="T25" s="170"/>
      <c r="U25" s="170"/>
      <c r="V25" s="176"/>
    </row>
    <row r="26" spans="2:22" ht="15.75" thickBot="1" x14ac:dyDescent="0.3">
      <c r="B26" s="109"/>
      <c r="C26" s="110"/>
      <c r="D26" s="110"/>
      <c r="E26" s="112"/>
      <c r="G26" s="108"/>
      <c r="H26" s="60"/>
      <c r="I26" s="60"/>
      <c r="J26" s="60"/>
      <c r="K26" s="60"/>
      <c r="L26" s="60"/>
      <c r="M26" s="103"/>
      <c r="O26" s="178"/>
      <c r="P26" s="170"/>
      <c r="Q26" s="170"/>
      <c r="R26" s="170"/>
      <c r="S26" s="170"/>
      <c r="T26" s="170"/>
      <c r="U26" s="170"/>
      <c r="V26" s="176"/>
    </row>
    <row r="27" spans="2:22" x14ac:dyDescent="0.25">
      <c r="F27" s="75"/>
      <c r="G27" s="120" t="s">
        <v>147</v>
      </c>
      <c r="H27" s="122" t="e">
        <f>(($I$25*$K$25)-($H$25*$J$25))/(($C$12*$K$25)-($H$25^2))</f>
        <v>#DIV/0!</v>
      </c>
      <c r="I27" s="60"/>
      <c r="J27" s="60"/>
      <c r="K27" s="60"/>
      <c r="L27" s="60"/>
      <c r="M27" s="103"/>
      <c r="O27" s="178"/>
      <c r="P27" s="170"/>
      <c r="Q27" s="170"/>
      <c r="R27" s="170"/>
      <c r="S27" s="170"/>
      <c r="T27" s="170"/>
      <c r="U27" s="170"/>
      <c r="V27" s="176"/>
    </row>
    <row r="28" spans="2:22" ht="15.75" thickBot="1" x14ac:dyDescent="0.3">
      <c r="G28" s="120" t="s">
        <v>92</v>
      </c>
      <c r="H28" s="122" t="e">
        <f>(($C$12*$J$25)-($H$25*$I$25))/(($C$12*$K$25)-($H$25^2))</f>
        <v>#DIV/0!</v>
      </c>
      <c r="I28" s="60"/>
      <c r="J28" s="60"/>
      <c r="K28" s="60"/>
      <c r="L28" s="60"/>
      <c r="M28" s="103"/>
      <c r="O28" s="179"/>
      <c r="P28" s="180"/>
      <c r="Q28" s="180"/>
      <c r="R28" s="180"/>
      <c r="S28" s="180"/>
      <c r="T28" s="180"/>
      <c r="U28" s="180"/>
      <c r="V28" s="182"/>
    </row>
    <row r="29" spans="2:22" ht="17.25" x14ac:dyDescent="0.25">
      <c r="G29" s="120" t="s">
        <v>108</v>
      </c>
      <c r="H29" s="123" t="e">
        <f>RSQ(D15:D24, C15:C24)</f>
        <v>#DIV/0!</v>
      </c>
      <c r="I29" s="60"/>
      <c r="J29" s="60"/>
      <c r="K29" s="60"/>
      <c r="L29" s="60"/>
      <c r="M29" s="103"/>
    </row>
    <row r="30" spans="2:22" x14ac:dyDescent="0.25">
      <c r="G30" s="108" t="s">
        <v>118</v>
      </c>
      <c r="H30" s="60"/>
      <c r="I30" s="60"/>
      <c r="J30" s="60"/>
      <c r="K30" s="60"/>
      <c r="L30" s="60"/>
      <c r="M30" s="103"/>
    </row>
    <row r="31" spans="2:22" x14ac:dyDescent="0.25">
      <c r="G31" s="108"/>
      <c r="H31" s="52" t="s">
        <v>93</v>
      </c>
      <c r="I31" s="52" t="s">
        <v>94</v>
      </c>
      <c r="J31" s="52" t="s">
        <v>95</v>
      </c>
      <c r="K31" s="52" t="s">
        <v>96</v>
      </c>
      <c r="L31" s="52" t="s">
        <v>97</v>
      </c>
      <c r="M31" s="103"/>
    </row>
    <row r="32" spans="2:22" x14ac:dyDescent="0.25">
      <c r="G32" s="108"/>
      <c r="H32" s="52" t="s">
        <v>93</v>
      </c>
      <c r="I32" s="69" t="s">
        <v>94</v>
      </c>
      <c r="J32" s="73" t="e">
        <f>ROUND(H28, 4) &amp;" x"</f>
        <v>#DIV/0!</v>
      </c>
      <c r="K32" s="69" t="s">
        <v>96</v>
      </c>
      <c r="L32" s="70" t="e">
        <f>$H$27</f>
        <v>#DIV/0!</v>
      </c>
      <c r="M32" s="103"/>
    </row>
    <row r="33" spans="2:18" ht="18" thickBot="1" x14ac:dyDescent="0.3">
      <c r="G33" s="109"/>
      <c r="H33" s="62" t="s">
        <v>109</v>
      </c>
      <c r="I33" s="110" t="s">
        <v>94</v>
      </c>
      <c r="J33" s="140" t="e">
        <f>$H$29</f>
        <v>#DIV/0!</v>
      </c>
      <c r="K33" s="110"/>
      <c r="L33" s="110"/>
      <c r="M33" s="112"/>
      <c r="R33" s="222"/>
    </row>
    <row r="34" spans="2:18" ht="15.75" thickBot="1" x14ac:dyDescent="0.3"/>
    <row r="35" spans="2:18" x14ac:dyDescent="0.25">
      <c r="B35" s="114"/>
      <c r="C35" s="100"/>
      <c r="D35" s="100"/>
      <c r="E35" s="100"/>
      <c r="F35" s="100"/>
      <c r="G35" s="101"/>
      <c r="I35" s="114"/>
      <c r="J35" s="100"/>
      <c r="K35" s="100"/>
      <c r="L35" s="100"/>
      <c r="M35" s="100"/>
      <c r="N35" s="101"/>
    </row>
    <row r="36" spans="2:18" x14ac:dyDescent="0.25">
      <c r="B36" s="320" t="s">
        <v>168</v>
      </c>
      <c r="C36" s="321"/>
      <c r="D36" s="321"/>
      <c r="E36" s="321"/>
      <c r="F36" s="321"/>
      <c r="G36" s="322"/>
      <c r="I36" s="320" t="s">
        <v>169</v>
      </c>
      <c r="J36" s="321"/>
      <c r="K36" s="321"/>
      <c r="L36" s="321"/>
      <c r="M36" s="321"/>
      <c r="N36" s="322"/>
    </row>
    <row r="37" spans="2:18" x14ac:dyDescent="0.25">
      <c r="B37" s="108"/>
      <c r="C37" s="60"/>
      <c r="D37" s="60"/>
      <c r="E37" s="60"/>
      <c r="F37" s="60"/>
      <c r="G37" s="103"/>
      <c r="I37" s="130"/>
      <c r="J37" s="131"/>
      <c r="K37" s="131"/>
      <c r="L37" s="131"/>
      <c r="M37" s="60"/>
      <c r="N37" s="103"/>
    </row>
    <row r="38" spans="2:18" x14ac:dyDescent="0.25">
      <c r="B38" s="108" t="s">
        <v>98</v>
      </c>
      <c r="C38" s="60"/>
      <c r="D38" s="60"/>
      <c r="E38" s="60"/>
      <c r="F38" s="60"/>
      <c r="G38" s="103"/>
      <c r="I38" s="108" t="s">
        <v>98</v>
      </c>
      <c r="J38" s="60"/>
      <c r="K38" s="60"/>
      <c r="L38" s="60"/>
      <c r="M38" s="60"/>
      <c r="N38" s="103"/>
    </row>
    <row r="39" spans="2:18" x14ac:dyDescent="0.25">
      <c r="B39" s="315" t="s">
        <v>99</v>
      </c>
      <c r="C39" s="316"/>
      <c r="D39" s="116"/>
      <c r="E39" s="60"/>
      <c r="F39" s="60"/>
      <c r="G39" s="103"/>
      <c r="I39" s="315" t="s">
        <v>99</v>
      </c>
      <c r="J39" s="316"/>
      <c r="K39" s="116"/>
      <c r="L39" s="60"/>
      <c r="M39" s="60"/>
      <c r="N39" s="103"/>
    </row>
    <row r="40" spans="2:18" x14ac:dyDescent="0.25">
      <c r="B40" s="108"/>
      <c r="C40" s="60"/>
      <c r="D40" s="60"/>
      <c r="E40" s="60"/>
      <c r="F40" s="60"/>
      <c r="G40" s="103"/>
      <c r="I40" s="108"/>
      <c r="J40" s="60"/>
      <c r="K40" s="60"/>
      <c r="L40" s="60"/>
      <c r="M40" s="60"/>
      <c r="N40" s="103"/>
    </row>
    <row r="41" spans="2:18" x14ac:dyDescent="0.25">
      <c r="B41" s="120" t="s">
        <v>100</v>
      </c>
      <c r="C41" s="118"/>
      <c r="D41" s="126" t="s">
        <v>103</v>
      </c>
      <c r="E41" s="60"/>
      <c r="F41" s="60"/>
      <c r="G41" s="103"/>
      <c r="I41" s="120" t="s">
        <v>116</v>
      </c>
      <c r="J41" s="118"/>
      <c r="K41" s="126" t="s">
        <v>117</v>
      </c>
      <c r="L41" s="60"/>
      <c r="M41" s="60"/>
      <c r="N41" s="103"/>
    </row>
    <row r="42" spans="2:18" x14ac:dyDescent="0.25">
      <c r="B42" s="120" t="s">
        <v>101</v>
      </c>
      <c r="C42" s="60" t="e">
        <f>((C41-H27)/H28)</f>
        <v>#DIV/0!</v>
      </c>
      <c r="D42" s="126" t="s">
        <v>104</v>
      </c>
      <c r="E42" s="60"/>
      <c r="F42" s="60"/>
      <c r="G42" s="127"/>
      <c r="I42" s="120"/>
      <c r="J42" s="60"/>
      <c r="K42" s="126"/>
      <c r="L42" s="60"/>
      <c r="M42" s="60"/>
      <c r="N42" s="103"/>
    </row>
    <row r="43" spans="2:18" x14ac:dyDescent="0.25">
      <c r="B43" s="120" t="s">
        <v>102</v>
      </c>
      <c r="C43" s="128" t="e">
        <f>($C$42/$D$39)*100</f>
        <v>#DIV/0!</v>
      </c>
      <c r="D43" s="126" t="s">
        <v>105</v>
      </c>
      <c r="E43" s="60"/>
      <c r="F43" s="60"/>
      <c r="G43" s="103"/>
      <c r="I43" s="120" t="s">
        <v>102</v>
      </c>
      <c r="J43" s="128" t="e">
        <f>($J$41/$K$39)*100</f>
        <v>#DIV/0!</v>
      </c>
      <c r="K43" s="126" t="s">
        <v>105</v>
      </c>
      <c r="L43" s="60"/>
      <c r="M43" s="60"/>
      <c r="N43" s="103"/>
    </row>
    <row r="44" spans="2:18" ht="15.75" thickBot="1" x14ac:dyDescent="0.3">
      <c r="B44" s="109"/>
      <c r="C44" s="110"/>
      <c r="D44" s="110"/>
      <c r="E44" s="110"/>
      <c r="F44" s="110"/>
      <c r="G44" s="112"/>
      <c r="I44" s="109"/>
      <c r="J44" s="110"/>
      <c r="K44" s="110"/>
      <c r="L44" s="110"/>
      <c r="M44" s="110"/>
      <c r="N44" s="112"/>
    </row>
  </sheetData>
  <sheetProtection password="C601" sheet="1" objects="1" scenarios="1"/>
  <protectedRanges>
    <protectedRange sqref="K39 J41" name="Range5_1"/>
    <protectedRange sqref="D39 C41 K39 J41" name="Range4_1"/>
    <protectedRange sqref="C12" name="Range2"/>
    <protectedRange sqref="C15:D19" name="Range2_1_1"/>
    <protectedRange sqref="C20:D24" name="Range2_2"/>
    <protectedRange sqref="E3:G5" name="Range6_1"/>
    <protectedRange sqref="L2:N5" name="Range6_2"/>
  </protectedRanges>
  <mergeCells count="26">
    <mergeCell ref="B2:D2"/>
    <mergeCell ref="B3:D3"/>
    <mergeCell ref="B4:D4"/>
    <mergeCell ref="B5:D5"/>
    <mergeCell ref="E2:G2"/>
    <mergeCell ref="E3:G3"/>
    <mergeCell ref="P6:R6"/>
    <mergeCell ref="I39:J39"/>
    <mergeCell ref="E4:G4"/>
    <mergeCell ref="B39:C39"/>
    <mergeCell ref="L5:N5"/>
    <mergeCell ref="E5:G5"/>
    <mergeCell ref="I5:K5"/>
    <mergeCell ref="B11:E11"/>
    <mergeCell ref="H11:L11"/>
    <mergeCell ref="B36:G36"/>
    <mergeCell ref="I36:N36"/>
    <mergeCell ref="P11:U11"/>
    <mergeCell ref="B6:D6"/>
    <mergeCell ref="E6:G6"/>
    <mergeCell ref="L2:N2"/>
    <mergeCell ref="L3:N3"/>
    <mergeCell ref="L4:N4"/>
    <mergeCell ref="I2:K2"/>
    <mergeCell ref="I3:K3"/>
    <mergeCell ref="I4:K4"/>
  </mergeCells>
  <phoneticPr fontId="10" type="noConversion"/>
  <conditionalFormatting sqref="C43 J43">
    <cfRule type="cellIs" dxfId="5" priority="1" stopIfTrue="1" operator="notBetween">
      <formula>70</formula>
      <formula>130</formula>
    </cfRule>
  </conditionalFormatting>
  <conditionalFormatting sqref="E2:G2">
    <cfRule type="cellIs" dxfId="4" priority="3" stopIfTrue="1" operator="equal">
      <formula>0</formula>
    </cfRule>
  </conditionalFormatting>
  <hyperlinks>
    <hyperlink ref="P6" location="Instructions!A37" display="For Instructions, click here"/>
  </hyperlinks>
  <pageMargins left="0.75" right="0.75" top="1" bottom="1" header="0.5" footer="0.5"/>
  <pageSetup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zoomScale="75" workbookViewId="0">
      <selection activeCell="A26" sqref="A26"/>
    </sheetView>
  </sheetViews>
  <sheetFormatPr defaultRowHeight="15" x14ac:dyDescent="0.25"/>
  <cols>
    <col min="1" max="1" width="3.42578125" style="23" customWidth="1"/>
    <col min="2" max="4" width="9.140625" style="23"/>
    <col min="5" max="7" width="9.85546875" style="23" bestFit="1" customWidth="1"/>
    <col min="8" max="9" width="9.140625" style="23"/>
    <col min="10" max="10" width="8.7109375" style="23" bestFit="1" customWidth="1"/>
    <col min="11" max="16384" width="9.140625" style="23"/>
  </cols>
  <sheetData>
    <row r="1" spans="2:22" ht="15.75" thickBot="1" x14ac:dyDescent="0.3"/>
    <row r="2" spans="2:22" ht="15.75" x14ac:dyDescent="0.25">
      <c r="B2" s="325" t="s">
        <v>0</v>
      </c>
      <c r="C2" s="312"/>
      <c r="D2" s="312"/>
      <c r="E2" s="326">
        <f>'Cover Sheet'!B8</f>
        <v>0</v>
      </c>
      <c r="F2" s="326"/>
      <c r="G2" s="326"/>
      <c r="H2" s="99"/>
      <c r="I2" s="332" t="s">
        <v>110</v>
      </c>
      <c r="J2" s="332"/>
      <c r="K2" s="332"/>
      <c r="L2" s="309"/>
      <c r="M2" s="309"/>
      <c r="N2" s="309"/>
      <c r="O2" s="100"/>
      <c r="P2" s="100"/>
      <c r="Q2" s="100"/>
      <c r="R2" s="100"/>
      <c r="S2" s="100"/>
      <c r="T2" s="100"/>
      <c r="U2" s="100"/>
      <c r="V2" s="101"/>
    </row>
    <row r="3" spans="2:22" ht="15.75" x14ac:dyDescent="0.25">
      <c r="B3" s="323" t="s">
        <v>55</v>
      </c>
      <c r="C3" s="313"/>
      <c r="D3" s="313"/>
      <c r="E3" s="311"/>
      <c r="F3" s="311"/>
      <c r="G3" s="311"/>
      <c r="H3" s="102"/>
      <c r="I3" s="327" t="s">
        <v>111</v>
      </c>
      <c r="J3" s="327"/>
      <c r="K3" s="327"/>
      <c r="L3" s="310"/>
      <c r="M3" s="310"/>
      <c r="N3" s="310"/>
      <c r="O3" s="60"/>
      <c r="P3" s="60"/>
      <c r="Q3" s="60"/>
      <c r="R3" s="60"/>
      <c r="S3" s="60"/>
      <c r="T3" s="60"/>
      <c r="U3" s="60"/>
      <c r="V3" s="103"/>
    </row>
    <row r="4" spans="2:22" ht="15.75" x14ac:dyDescent="0.25">
      <c r="B4" s="323" t="s">
        <v>13</v>
      </c>
      <c r="C4" s="313"/>
      <c r="D4" s="313"/>
      <c r="E4" s="317"/>
      <c r="F4" s="317"/>
      <c r="G4" s="317"/>
      <c r="H4" s="102"/>
      <c r="I4" s="327" t="s">
        <v>112</v>
      </c>
      <c r="J4" s="327"/>
      <c r="K4" s="327"/>
      <c r="L4" s="311"/>
      <c r="M4" s="311"/>
      <c r="N4" s="311"/>
      <c r="O4" s="60"/>
      <c r="P4" s="139" t="s">
        <v>46</v>
      </c>
      <c r="Q4" s="60"/>
      <c r="R4" s="60"/>
      <c r="S4" s="60"/>
      <c r="T4" s="60"/>
      <c r="U4" s="60"/>
      <c r="V4" s="103"/>
    </row>
    <row r="5" spans="2:22" ht="15.75" x14ac:dyDescent="0.25">
      <c r="B5" s="323" t="s">
        <v>56</v>
      </c>
      <c r="C5" s="313"/>
      <c r="D5" s="313"/>
      <c r="E5" s="311"/>
      <c r="F5" s="311"/>
      <c r="G5" s="311"/>
      <c r="H5" s="102"/>
      <c r="I5" s="327" t="s">
        <v>138</v>
      </c>
      <c r="J5" s="327"/>
      <c r="K5" s="327"/>
      <c r="L5" s="311"/>
      <c r="M5" s="311"/>
      <c r="N5" s="311"/>
      <c r="O5" s="60"/>
      <c r="P5" s="60"/>
      <c r="Q5" s="60"/>
      <c r="R5" s="60"/>
      <c r="S5" s="60"/>
      <c r="T5" s="60"/>
      <c r="U5" s="60"/>
      <c r="V5" s="103"/>
    </row>
    <row r="6" spans="2:22" ht="15.75" x14ac:dyDescent="0.25">
      <c r="B6" s="330" t="s">
        <v>171</v>
      </c>
      <c r="C6" s="331"/>
      <c r="D6" s="331"/>
      <c r="E6" s="329">
        <f>'Cover Sheet'!H8</f>
        <v>0</v>
      </c>
      <c r="F6" s="329"/>
      <c r="G6" s="329"/>
      <c r="H6" s="60"/>
      <c r="I6" s="60"/>
      <c r="J6" s="60"/>
      <c r="K6" s="60"/>
      <c r="L6" s="60"/>
      <c r="M6" s="60"/>
      <c r="N6" s="60"/>
      <c r="O6" s="60"/>
      <c r="P6" s="314" t="s">
        <v>152</v>
      </c>
      <c r="Q6" s="314"/>
      <c r="R6" s="314"/>
      <c r="S6" s="60"/>
      <c r="T6" s="60"/>
      <c r="U6" s="60"/>
      <c r="V6" s="103"/>
    </row>
    <row r="7" spans="2:22" x14ac:dyDescent="0.25">
      <c r="B7" s="10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36"/>
      <c r="Q7" s="136"/>
      <c r="R7" s="136"/>
      <c r="S7" s="60"/>
      <c r="T7" s="60"/>
      <c r="U7" s="60"/>
      <c r="V7" s="103"/>
    </row>
    <row r="8" spans="2:22" x14ac:dyDescent="0.25">
      <c r="B8" s="10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36"/>
      <c r="Q8" s="136"/>
      <c r="R8" s="136"/>
      <c r="S8" s="60"/>
      <c r="T8" s="60"/>
      <c r="U8" s="60"/>
      <c r="V8" s="103"/>
    </row>
    <row r="9" spans="2:22" ht="15.75" thickBot="1" x14ac:dyDescent="0.3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1"/>
      <c r="R9" s="111"/>
      <c r="S9" s="110"/>
      <c r="T9" s="110"/>
      <c r="U9" s="110"/>
      <c r="V9" s="112"/>
    </row>
    <row r="10" spans="2:22" ht="15.75" thickBot="1" x14ac:dyDescent="0.3">
      <c r="P10" s="132"/>
      <c r="Q10" s="132"/>
      <c r="R10" s="132"/>
    </row>
    <row r="11" spans="2:22" x14ac:dyDescent="0.25">
      <c r="B11" s="318" t="s">
        <v>85</v>
      </c>
      <c r="C11" s="308"/>
      <c r="D11" s="308"/>
      <c r="E11" s="319"/>
      <c r="G11" s="114"/>
      <c r="H11" s="308" t="s">
        <v>86</v>
      </c>
      <c r="I11" s="308"/>
      <c r="J11" s="308"/>
      <c r="K11" s="308"/>
      <c r="L11" s="308"/>
      <c r="M11" s="101"/>
      <c r="O11" s="168"/>
      <c r="P11" s="307" t="s">
        <v>170</v>
      </c>
      <c r="Q11" s="307"/>
      <c r="R11" s="307"/>
      <c r="S11" s="307"/>
      <c r="T11" s="307"/>
      <c r="U11" s="307"/>
      <c r="V11" s="162"/>
    </row>
    <row r="12" spans="2:22" x14ac:dyDescent="0.25">
      <c r="B12" s="137" t="s">
        <v>84</v>
      </c>
      <c r="C12" s="116"/>
      <c r="D12" s="60"/>
      <c r="E12" s="103"/>
      <c r="G12" s="108"/>
      <c r="H12" s="138" t="s">
        <v>87</v>
      </c>
      <c r="I12" s="69">
        <f>$C$12</f>
        <v>0</v>
      </c>
      <c r="J12" s="60"/>
      <c r="K12" s="60"/>
      <c r="L12" s="60"/>
      <c r="M12" s="103"/>
      <c r="O12" s="164"/>
      <c r="P12" s="161"/>
      <c r="Q12" s="161"/>
      <c r="R12" s="161"/>
      <c r="S12" s="161"/>
      <c r="T12" s="161"/>
      <c r="U12" s="161"/>
      <c r="V12" s="163"/>
    </row>
    <row r="13" spans="2:22" x14ac:dyDescent="0.25">
      <c r="B13" s="108"/>
      <c r="C13" s="60"/>
      <c r="D13" s="60"/>
      <c r="E13" s="103"/>
      <c r="G13" s="108"/>
      <c r="H13" s="60"/>
      <c r="I13" s="60"/>
      <c r="J13" s="60"/>
      <c r="K13" s="60"/>
      <c r="L13" s="60"/>
      <c r="M13" s="103"/>
      <c r="O13" s="164"/>
      <c r="P13" s="161"/>
      <c r="Q13" s="161"/>
      <c r="R13" s="161"/>
      <c r="S13" s="161"/>
      <c r="T13" s="161"/>
      <c r="U13" s="161"/>
      <c r="V13" s="163"/>
    </row>
    <row r="14" spans="2:22" ht="17.25" x14ac:dyDescent="0.25">
      <c r="B14" s="117" t="s">
        <v>81</v>
      </c>
      <c r="C14" s="67" t="s">
        <v>82</v>
      </c>
      <c r="D14" s="67" t="s">
        <v>83</v>
      </c>
      <c r="E14" s="103"/>
      <c r="F14" s="60"/>
      <c r="G14" s="108"/>
      <c r="H14" s="55" t="s">
        <v>89</v>
      </c>
      <c r="I14" s="55" t="s">
        <v>90</v>
      </c>
      <c r="J14" s="55" t="s">
        <v>88</v>
      </c>
      <c r="K14" s="55" t="s">
        <v>106</v>
      </c>
      <c r="L14" s="55" t="s">
        <v>107</v>
      </c>
      <c r="M14" s="103"/>
      <c r="O14" s="164"/>
      <c r="P14" s="161"/>
      <c r="Q14" s="161"/>
      <c r="R14" s="161"/>
      <c r="S14" s="161"/>
      <c r="T14" s="161"/>
      <c r="U14" s="161"/>
      <c r="V14" s="163"/>
    </row>
    <row r="15" spans="2:22" x14ac:dyDescent="0.25">
      <c r="B15" s="108">
        <v>1</v>
      </c>
      <c r="C15" s="118"/>
      <c r="D15" s="118"/>
      <c r="E15" s="103"/>
      <c r="G15" s="108"/>
      <c r="H15" s="60">
        <f>$C$15</f>
        <v>0</v>
      </c>
      <c r="I15" s="60">
        <f>$D$15</f>
        <v>0</v>
      </c>
      <c r="J15" s="60">
        <f>$C$15*$D$15</f>
        <v>0</v>
      </c>
      <c r="K15" s="60">
        <f>$C$15^2</f>
        <v>0</v>
      </c>
      <c r="L15" s="60">
        <f>$D$15^2</f>
        <v>0</v>
      </c>
      <c r="M15" s="103"/>
      <c r="O15" s="164"/>
      <c r="P15" s="161"/>
      <c r="Q15" s="161"/>
      <c r="R15" s="161"/>
      <c r="S15" s="161"/>
      <c r="T15" s="161"/>
      <c r="U15" s="161"/>
      <c r="V15" s="163"/>
    </row>
    <row r="16" spans="2:22" x14ac:dyDescent="0.25">
      <c r="B16" s="108">
        <v>2</v>
      </c>
      <c r="C16" s="118"/>
      <c r="D16" s="118"/>
      <c r="E16" s="103"/>
      <c r="G16" s="108"/>
      <c r="H16" s="60">
        <f>$C$16</f>
        <v>0</v>
      </c>
      <c r="I16" s="60">
        <f>$D$16</f>
        <v>0</v>
      </c>
      <c r="J16" s="60">
        <f>$C$16*$D$16</f>
        <v>0</v>
      </c>
      <c r="K16" s="60">
        <f>$C$16^2</f>
        <v>0</v>
      </c>
      <c r="L16" s="60">
        <f>$D$16^2</f>
        <v>0</v>
      </c>
      <c r="M16" s="103"/>
      <c r="O16" s="164"/>
      <c r="P16" s="161"/>
      <c r="Q16" s="161"/>
      <c r="R16" s="161"/>
      <c r="S16" s="161"/>
      <c r="T16" s="161"/>
      <c r="U16" s="161"/>
      <c r="V16" s="163"/>
    </row>
    <row r="17" spans="2:22" x14ac:dyDescent="0.25">
      <c r="B17" s="108">
        <v>3</v>
      </c>
      <c r="C17" s="118"/>
      <c r="D17" s="118"/>
      <c r="E17" s="103"/>
      <c r="G17" s="108"/>
      <c r="H17" s="60">
        <f>$C$17</f>
        <v>0</v>
      </c>
      <c r="I17" s="60">
        <f>$D$17</f>
        <v>0</v>
      </c>
      <c r="J17" s="60">
        <f>$C$17*$D$17</f>
        <v>0</v>
      </c>
      <c r="K17" s="60">
        <f>$C$17^2</f>
        <v>0</v>
      </c>
      <c r="L17" s="60">
        <f>$D$17^2</f>
        <v>0</v>
      </c>
      <c r="M17" s="103"/>
      <c r="O17" s="164"/>
      <c r="P17" s="161"/>
      <c r="Q17" s="161"/>
      <c r="R17" s="161"/>
      <c r="S17" s="161"/>
      <c r="T17" s="161"/>
      <c r="U17" s="161"/>
      <c r="V17" s="163"/>
    </row>
    <row r="18" spans="2:22" x14ac:dyDescent="0.25">
      <c r="B18" s="108">
        <v>4</v>
      </c>
      <c r="C18" s="118"/>
      <c r="D18" s="118"/>
      <c r="E18" s="103"/>
      <c r="G18" s="108"/>
      <c r="H18" s="60">
        <f>$C$18</f>
        <v>0</v>
      </c>
      <c r="I18" s="60">
        <f>$D$18</f>
        <v>0</v>
      </c>
      <c r="J18" s="60">
        <f>$C$18*$D$18</f>
        <v>0</v>
      </c>
      <c r="K18" s="60">
        <f>$C$18^2</f>
        <v>0</v>
      </c>
      <c r="L18" s="60">
        <f>$D$18^2</f>
        <v>0</v>
      </c>
      <c r="M18" s="103"/>
      <c r="O18" s="164"/>
      <c r="P18" s="161"/>
      <c r="Q18" s="161"/>
      <c r="R18" s="161"/>
      <c r="S18" s="161"/>
      <c r="T18" s="161"/>
      <c r="U18" s="161"/>
      <c r="V18" s="163"/>
    </row>
    <row r="19" spans="2:22" x14ac:dyDescent="0.25">
      <c r="B19" s="108">
        <v>5</v>
      </c>
      <c r="C19" s="118"/>
      <c r="D19" s="118"/>
      <c r="E19" s="103"/>
      <c r="G19" s="108"/>
      <c r="H19" s="60">
        <f>$C$19</f>
        <v>0</v>
      </c>
      <c r="I19" s="60">
        <f>$D$19</f>
        <v>0</v>
      </c>
      <c r="J19" s="60">
        <f>$C$19*$D$19</f>
        <v>0</v>
      </c>
      <c r="K19" s="60">
        <f>$C$19^2</f>
        <v>0</v>
      </c>
      <c r="L19" s="60">
        <f>$D$19^2</f>
        <v>0</v>
      </c>
      <c r="M19" s="103"/>
      <c r="O19" s="164"/>
      <c r="P19" s="161"/>
      <c r="Q19" s="161"/>
      <c r="R19" s="161"/>
      <c r="S19" s="161"/>
      <c r="T19" s="161"/>
      <c r="U19" s="161"/>
      <c r="V19" s="163"/>
    </row>
    <row r="20" spans="2:22" x14ac:dyDescent="0.25">
      <c r="B20" s="108">
        <v>6</v>
      </c>
      <c r="C20" s="118"/>
      <c r="D20" s="118"/>
      <c r="E20" s="103"/>
      <c r="G20" s="108"/>
      <c r="H20" s="60">
        <f>$C$20</f>
        <v>0</v>
      </c>
      <c r="I20" s="60">
        <f>$D$20</f>
        <v>0</v>
      </c>
      <c r="J20" s="60">
        <f>$C$20*$D$20</f>
        <v>0</v>
      </c>
      <c r="K20" s="60">
        <f>$C$20^2</f>
        <v>0</v>
      </c>
      <c r="L20" s="60">
        <f>$D$20^2</f>
        <v>0</v>
      </c>
      <c r="M20" s="103"/>
      <c r="O20" s="164"/>
      <c r="P20" s="161"/>
      <c r="Q20" s="161"/>
      <c r="R20" s="161"/>
      <c r="S20" s="161"/>
      <c r="T20" s="161"/>
      <c r="U20" s="161"/>
      <c r="V20" s="163"/>
    </row>
    <row r="21" spans="2:22" x14ac:dyDescent="0.25">
      <c r="B21" s="108">
        <v>7</v>
      </c>
      <c r="C21" s="118"/>
      <c r="D21" s="118"/>
      <c r="E21" s="103"/>
      <c r="G21" s="108"/>
      <c r="H21" s="60">
        <f>$C$21</f>
        <v>0</v>
      </c>
      <c r="I21" s="60">
        <f>$D$21</f>
        <v>0</v>
      </c>
      <c r="J21" s="60">
        <f>$C$21*$D$21</f>
        <v>0</v>
      </c>
      <c r="K21" s="60">
        <f>$C$21^2</f>
        <v>0</v>
      </c>
      <c r="L21" s="60">
        <f>$D$21^2</f>
        <v>0</v>
      </c>
      <c r="M21" s="103"/>
      <c r="O21" s="164"/>
      <c r="P21" s="161"/>
      <c r="Q21" s="161"/>
      <c r="R21" s="161"/>
      <c r="S21" s="161"/>
      <c r="T21" s="161"/>
      <c r="U21" s="161"/>
      <c r="V21" s="163"/>
    </row>
    <row r="22" spans="2:22" x14ac:dyDescent="0.25">
      <c r="B22" s="108">
        <v>8</v>
      </c>
      <c r="C22" s="118"/>
      <c r="D22" s="118"/>
      <c r="E22" s="103"/>
      <c r="G22" s="108"/>
      <c r="H22" s="60">
        <f>$C$22</f>
        <v>0</v>
      </c>
      <c r="I22" s="60">
        <f>$D$22</f>
        <v>0</v>
      </c>
      <c r="J22" s="60">
        <f>$C$22*$D$22</f>
        <v>0</v>
      </c>
      <c r="K22" s="60">
        <f>$C$22^2</f>
        <v>0</v>
      </c>
      <c r="L22" s="60">
        <f>$D$22^2</f>
        <v>0</v>
      </c>
      <c r="M22" s="103"/>
      <c r="O22" s="164"/>
      <c r="P22" s="161"/>
      <c r="Q22" s="161"/>
      <c r="R22" s="161"/>
      <c r="S22" s="161"/>
      <c r="T22" s="161"/>
      <c r="U22" s="161"/>
      <c r="V22" s="163"/>
    </row>
    <row r="23" spans="2:22" x14ac:dyDescent="0.25">
      <c r="B23" s="108">
        <v>9</v>
      </c>
      <c r="C23" s="118"/>
      <c r="D23" s="118"/>
      <c r="E23" s="103"/>
      <c r="G23" s="108"/>
      <c r="H23" s="60">
        <f>$C$23</f>
        <v>0</v>
      </c>
      <c r="I23" s="60">
        <f>$D$23</f>
        <v>0</v>
      </c>
      <c r="J23" s="60">
        <f>$C$23*$D$23</f>
        <v>0</v>
      </c>
      <c r="K23" s="60">
        <f>$C$23^2</f>
        <v>0</v>
      </c>
      <c r="L23" s="60">
        <f>$D$23^2</f>
        <v>0</v>
      </c>
      <c r="M23" s="103"/>
      <c r="O23" s="164"/>
      <c r="P23" s="161"/>
      <c r="Q23" s="161"/>
      <c r="R23" s="161"/>
      <c r="S23" s="161"/>
      <c r="T23" s="161"/>
      <c r="U23" s="161"/>
      <c r="V23" s="163"/>
    </row>
    <row r="24" spans="2:22" x14ac:dyDescent="0.25">
      <c r="B24" s="108">
        <v>10</v>
      </c>
      <c r="C24" s="118"/>
      <c r="D24" s="118"/>
      <c r="E24" s="103"/>
      <c r="G24" s="108"/>
      <c r="H24" s="60">
        <f>$C$24</f>
        <v>0</v>
      </c>
      <c r="I24" s="60">
        <f>$D$24</f>
        <v>0</v>
      </c>
      <c r="J24" s="60">
        <f>$C$24*$D$24</f>
        <v>0</v>
      </c>
      <c r="K24" s="60">
        <f>$C$24^2</f>
        <v>0</v>
      </c>
      <c r="L24" s="60">
        <f>$D$24^2</f>
        <v>0</v>
      </c>
      <c r="M24" s="103"/>
      <c r="O24" s="164"/>
      <c r="P24" s="161"/>
      <c r="Q24" s="161"/>
      <c r="R24" s="161"/>
      <c r="S24" s="161"/>
      <c r="T24" s="161"/>
      <c r="U24" s="161"/>
      <c r="V24" s="163"/>
    </row>
    <row r="25" spans="2:22" x14ac:dyDescent="0.25">
      <c r="B25" s="108"/>
      <c r="C25" s="60"/>
      <c r="D25" s="60"/>
      <c r="E25" s="103"/>
      <c r="G25" s="120" t="s">
        <v>91</v>
      </c>
      <c r="H25" s="121">
        <f>SUM(H15:H24)</f>
        <v>0</v>
      </c>
      <c r="I25" s="121">
        <f>SUM(I15:I24)</f>
        <v>0</v>
      </c>
      <c r="J25" s="121">
        <f>SUM(J15:J24)</f>
        <v>0</v>
      </c>
      <c r="K25" s="121">
        <f>SUM(K15:K24)</f>
        <v>0</v>
      </c>
      <c r="L25" s="121">
        <f>SUM(L15:L24)</f>
        <v>0</v>
      </c>
      <c r="M25" s="103"/>
      <c r="O25" s="164"/>
      <c r="P25" s="161"/>
      <c r="Q25" s="161"/>
      <c r="R25" s="161"/>
      <c r="S25" s="161"/>
      <c r="T25" s="161"/>
      <c r="U25" s="161"/>
      <c r="V25" s="163"/>
    </row>
    <row r="26" spans="2:22" ht="15.75" thickBot="1" x14ac:dyDescent="0.3">
      <c r="B26" s="109"/>
      <c r="C26" s="110"/>
      <c r="D26" s="110"/>
      <c r="E26" s="112"/>
      <c r="G26" s="108"/>
      <c r="H26" s="60"/>
      <c r="I26" s="60"/>
      <c r="J26" s="60"/>
      <c r="K26" s="60"/>
      <c r="L26" s="60"/>
      <c r="M26" s="103"/>
      <c r="O26" s="164"/>
      <c r="P26" s="161"/>
      <c r="Q26" s="161"/>
      <c r="R26" s="161"/>
      <c r="S26" s="161"/>
      <c r="T26" s="161"/>
      <c r="U26" s="161"/>
      <c r="V26" s="163"/>
    </row>
    <row r="27" spans="2:22" x14ac:dyDescent="0.25">
      <c r="F27" s="75"/>
      <c r="G27" s="120" t="s">
        <v>147</v>
      </c>
      <c r="H27" s="122" t="e">
        <f>(($I$25*$K$25)-($H$25*$J$25))/(($C$12*$K$25)-($H$25^2))</f>
        <v>#DIV/0!</v>
      </c>
      <c r="I27" s="60"/>
      <c r="J27" s="60"/>
      <c r="K27" s="60"/>
      <c r="L27" s="60"/>
      <c r="M27" s="103"/>
      <c r="O27" s="164"/>
      <c r="P27" s="161"/>
      <c r="Q27" s="161"/>
      <c r="R27" s="161"/>
      <c r="S27" s="161"/>
      <c r="T27" s="161"/>
      <c r="U27" s="161"/>
      <c r="V27" s="163"/>
    </row>
    <row r="28" spans="2:22" ht="15.75" thickBot="1" x14ac:dyDescent="0.3">
      <c r="G28" s="120" t="s">
        <v>92</v>
      </c>
      <c r="H28" s="122" t="e">
        <f>(($C$12*$J$25)-($H$25*$I$25))/(($C$12*$K$25)-($H$25^2))</f>
        <v>#DIV/0!</v>
      </c>
      <c r="I28" s="60"/>
      <c r="J28" s="60"/>
      <c r="K28" s="60"/>
      <c r="L28" s="60"/>
      <c r="M28" s="103"/>
      <c r="O28" s="165"/>
      <c r="P28" s="166"/>
      <c r="Q28" s="166"/>
      <c r="R28" s="166"/>
      <c r="S28" s="166"/>
      <c r="T28" s="166"/>
      <c r="U28" s="166"/>
      <c r="V28" s="167"/>
    </row>
    <row r="29" spans="2:22" ht="17.25" x14ac:dyDescent="0.25">
      <c r="G29" s="120" t="s">
        <v>108</v>
      </c>
      <c r="H29" s="123" t="e">
        <f>RSQ(D15:D24, C15:C24)</f>
        <v>#DIV/0!</v>
      </c>
      <c r="I29" s="60"/>
      <c r="J29" s="60"/>
      <c r="K29" s="60"/>
      <c r="L29" s="60"/>
      <c r="M29" s="103"/>
    </row>
    <row r="30" spans="2:22" x14ac:dyDescent="0.25">
      <c r="G30" s="108" t="s">
        <v>118</v>
      </c>
      <c r="H30" s="60"/>
      <c r="I30" s="60"/>
      <c r="J30" s="60"/>
      <c r="K30" s="60"/>
      <c r="L30" s="60"/>
      <c r="M30" s="103"/>
    </row>
    <row r="31" spans="2:22" x14ac:dyDescent="0.25">
      <c r="G31" s="108"/>
      <c r="H31" s="52" t="s">
        <v>93</v>
      </c>
      <c r="I31" s="52" t="s">
        <v>94</v>
      </c>
      <c r="J31" s="52" t="s">
        <v>95</v>
      </c>
      <c r="K31" s="52" t="s">
        <v>96</v>
      </c>
      <c r="L31" s="52" t="s">
        <v>97</v>
      </c>
      <c r="M31" s="103"/>
    </row>
    <row r="32" spans="2:22" x14ac:dyDescent="0.25">
      <c r="G32" s="108"/>
      <c r="H32" s="52" t="s">
        <v>93</v>
      </c>
      <c r="I32" s="69" t="s">
        <v>94</v>
      </c>
      <c r="J32" s="73" t="e">
        <f>ROUND(H28, 4) &amp;" x"</f>
        <v>#DIV/0!</v>
      </c>
      <c r="K32" s="69" t="s">
        <v>96</v>
      </c>
      <c r="L32" s="70" t="e">
        <f>$H$27</f>
        <v>#DIV/0!</v>
      </c>
      <c r="M32" s="103"/>
    </row>
    <row r="33" spans="2:14" ht="18" thickBot="1" x14ac:dyDescent="0.3">
      <c r="G33" s="109"/>
      <c r="H33" s="62" t="s">
        <v>109</v>
      </c>
      <c r="I33" s="110" t="s">
        <v>94</v>
      </c>
      <c r="J33" s="140" t="e">
        <f>$H$29</f>
        <v>#DIV/0!</v>
      </c>
      <c r="K33" s="110"/>
      <c r="L33" s="110"/>
      <c r="M33" s="112"/>
    </row>
    <row r="34" spans="2:14" ht="15.75" thickBot="1" x14ac:dyDescent="0.3"/>
    <row r="35" spans="2:14" x14ac:dyDescent="0.25">
      <c r="B35" s="152"/>
      <c r="C35" s="145"/>
      <c r="D35" s="145"/>
      <c r="E35" s="145"/>
      <c r="F35" s="145"/>
      <c r="G35" s="146"/>
      <c r="I35" s="152"/>
      <c r="J35" s="145"/>
      <c r="K35" s="145"/>
      <c r="L35" s="145"/>
      <c r="M35" s="145"/>
      <c r="N35" s="146"/>
    </row>
    <row r="36" spans="2:14" x14ac:dyDescent="0.25">
      <c r="B36" s="320" t="s">
        <v>168</v>
      </c>
      <c r="C36" s="321"/>
      <c r="D36" s="321"/>
      <c r="E36" s="321"/>
      <c r="F36" s="321"/>
      <c r="G36" s="322"/>
      <c r="I36" s="320" t="s">
        <v>169</v>
      </c>
      <c r="J36" s="321"/>
      <c r="K36" s="321"/>
      <c r="L36" s="321"/>
      <c r="M36" s="321"/>
      <c r="N36" s="322"/>
    </row>
    <row r="37" spans="2:14" x14ac:dyDescent="0.25">
      <c r="B37" s="148"/>
      <c r="C37" s="144"/>
      <c r="D37" s="144"/>
      <c r="E37" s="144"/>
      <c r="F37" s="144"/>
      <c r="G37" s="147"/>
      <c r="I37" s="159"/>
      <c r="J37" s="160"/>
      <c r="K37" s="160"/>
      <c r="L37" s="160"/>
      <c r="M37" s="144"/>
      <c r="N37" s="147"/>
    </row>
    <row r="38" spans="2:14" x14ac:dyDescent="0.25">
      <c r="B38" s="148" t="s">
        <v>98</v>
      </c>
      <c r="C38" s="144"/>
      <c r="D38" s="144"/>
      <c r="E38" s="144"/>
      <c r="F38" s="144"/>
      <c r="G38" s="147"/>
      <c r="I38" s="148" t="s">
        <v>98</v>
      </c>
      <c r="J38" s="144"/>
      <c r="K38" s="144"/>
      <c r="L38" s="144"/>
      <c r="M38" s="144"/>
      <c r="N38" s="147"/>
    </row>
    <row r="39" spans="2:14" x14ac:dyDescent="0.25">
      <c r="B39" s="315" t="s">
        <v>99</v>
      </c>
      <c r="C39" s="316"/>
      <c r="D39" s="153"/>
      <c r="E39" s="144"/>
      <c r="F39" s="144"/>
      <c r="G39" s="147"/>
      <c r="I39" s="315" t="s">
        <v>99</v>
      </c>
      <c r="J39" s="316"/>
      <c r="K39" s="153"/>
      <c r="L39" s="144"/>
      <c r="M39" s="144"/>
      <c r="N39" s="147"/>
    </row>
    <row r="40" spans="2:14" x14ac:dyDescent="0.25">
      <c r="B40" s="148"/>
      <c r="C40" s="144"/>
      <c r="D40" s="144"/>
      <c r="E40" s="144"/>
      <c r="F40" s="144"/>
      <c r="G40" s="147"/>
      <c r="I40" s="148"/>
      <c r="J40" s="144"/>
      <c r="K40" s="144"/>
      <c r="L40" s="144"/>
      <c r="M40" s="144"/>
      <c r="N40" s="147"/>
    </row>
    <row r="41" spans="2:14" x14ac:dyDescent="0.25">
      <c r="B41" s="155" t="s">
        <v>100</v>
      </c>
      <c r="C41" s="154"/>
      <c r="D41" s="156" t="s">
        <v>103</v>
      </c>
      <c r="E41" s="144"/>
      <c r="F41" s="144"/>
      <c r="G41" s="147"/>
      <c r="I41" s="155" t="s">
        <v>116</v>
      </c>
      <c r="J41" s="154"/>
      <c r="K41" s="156" t="s">
        <v>117</v>
      </c>
      <c r="L41" s="144"/>
      <c r="M41" s="144"/>
      <c r="N41" s="147"/>
    </row>
    <row r="42" spans="2:14" x14ac:dyDescent="0.25">
      <c r="B42" s="155" t="s">
        <v>101</v>
      </c>
      <c r="C42" s="144" t="e">
        <f>((C41-H27)/H28)</f>
        <v>#DIV/0!</v>
      </c>
      <c r="D42" s="156" t="s">
        <v>104</v>
      </c>
      <c r="E42" s="144"/>
      <c r="F42" s="144"/>
      <c r="G42" s="157"/>
      <c r="I42" s="155"/>
      <c r="J42" s="144"/>
      <c r="K42" s="156"/>
      <c r="L42" s="144"/>
      <c r="M42" s="144"/>
      <c r="N42" s="147"/>
    </row>
    <row r="43" spans="2:14" x14ac:dyDescent="0.25">
      <c r="B43" s="155" t="s">
        <v>102</v>
      </c>
      <c r="C43" s="158" t="e">
        <f>($C$42/$D$39)*100</f>
        <v>#DIV/0!</v>
      </c>
      <c r="D43" s="156" t="s">
        <v>105</v>
      </c>
      <c r="E43" s="144"/>
      <c r="F43" s="144"/>
      <c r="G43" s="147"/>
      <c r="I43" s="155" t="s">
        <v>102</v>
      </c>
      <c r="J43" s="158" t="e">
        <f>($J$41/$K$39)*100</f>
        <v>#DIV/0!</v>
      </c>
      <c r="K43" s="156" t="s">
        <v>105</v>
      </c>
      <c r="L43" s="144"/>
      <c r="M43" s="144"/>
      <c r="N43" s="147"/>
    </row>
    <row r="44" spans="2:14" ht="15.75" thickBot="1" x14ac:dyDescent="0.3">
      <c r="B44" s="149"/>
      <c r="C44" s="150"/>
      <c r="D44" s="150"/>
      <c r="E44" s="150"/>
      <c r="F44" s="150"/>
      <c r="G44" s="151"/>
      <c r="I44" s="149"/>
      <c r="J44" s="150"/>
      <c r="K44" s="150"/>
      <c r="L44" s="150"/>
      <c r="M44" s="150"/>
      <c r="N44" s="151"/>
    </row>
  </sheetData>
  <sheetProtection password="C601" sheet="1" objects="1" scenarios="1"/>
  <protectedRanges>
    <protectedRange sqref="K39 J41" name="Range5_1"/>
    <protectedRange sqref="D39 C41 K39 J41" name="Range4_1"/>
    <protectedRange sqref="C12" name="Range2"/>
    <protectedRange sqref="C15:D19" name="Range2_1_1"/>
    <protectedRange sqref="C20:D24" name="Range2_2"/>
    <protectedRange sqref="E3:G5" name="Range6_1"/>
    <protectedRange sqref="L2:N5" name="Range6_2"/>
  </protectedRanges>
  <mergeCells count="26">
    <mergeCell ref="B2:D2"/>
    <mergeCell ref="B3:D3"/>
    <mergeCell ref="B4:D4"/>
    <mergeCell ref="B5:D5"/>
    <mergeCell ref="P6:R6"/>
    <mergeCell ref="E2:G2"/>
    <mergeCell ref="E3:G3"/>
    <mergeCell ref="E5:G5"/>
    <mergeCell ref="L5:N5"/>
    <mergeCell ref="L2:N2"/>
    <mergeCell ref="L3:N3"/>
    <mergeCell ref="L4:N4"/>
    <mergeCell ref="I2:K2"/>
    <mergeCell ref="I3:K3"/>
    <mergeCell ref="P11:U11"/>
    <mergeCell ref="I39:J39"/>
    <mergeCell ref="I5:K5"/>
    <mergeCell ref="E4:G4"/>
    <mergeCell ref="B39:C39"/>
    <mergeCell ref="I4:K4"/>
    <mergeCell ref="B11:E11"/>
    <mergeCell ref="H11:L11"/>
    <mergeCell ref="B36:G36"/>
    <mergeCell ref="I36:N36"/>
    <mergeCell ref="B6:D6"/>
    <mergeCell ref="E6:G6"/>
  </mergeCells>
  <phoneticPr fontId="10" type="noConversion"/>
  <conditionalFormatting sqref="C43 J43">
    <cfRule type="cellIs" dxfId="3" priority="1" stopIfTrue="1" operator="notBetween">
      <formula>70</formula>
      <formula>130</formula>
    </cfRule>
  </conditionalFormatting>
  <conditionalFormatting sqref="E2:G2">
    <cfRule type="cellIs" dxfId="2" priority="3" stopIfTrue="1" operator="equal">
      <formula>0</formula>
    </cfRule>
  </conditionalFormatting>
  <hyperlinks>
    <hyperlink ref="P6" location="Instructions!A37" display="For Instructions, click here"/>
  </hyperlinks>
  <pageMargins left="0.75" right="0.75" top="1" bottom="1" header="0.5" footer="0.5"/>
  <pageSetup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95CAF33F7E054FAA24AB90AA538508" ma:contentTypeVersion="2" ma:contentTypeDescription="Create a new document." ma:contentTypeScope="" ma:versionID="c8d99e209d28ede8b3f7699ba7a17689">
  <xsd:schema xmlns:xsd="http://www.w3.org/2001/XMLSchema" xmlns:xs="http://www.w3.org/2001/XMLSchema" xmlns:p="http://schemas.microsoft.com/office/2006/metadata/properties" xmlns:ns2="150d3fbc-45b8-441a-a215-9d0a7d7edc6a" xmlns:ns3="e309d946-9fb8-48a3-ae4d-f86d881f4691" targetNamespace="http://schemas.microsoft.com/office/2006/metadata/properties" ma:root="true" ma:fieldsID="8a9f338b12237f9e59ee61b53631ef23" ns2:_="" ns3:_="">
    <xsd:import namespace="150d3fbc-45b8-441a-a215-9d0a7d7edc6a"/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2:TextSiz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d3fbc-45b8-441a-a215-9d0a7d7edc6a" elementFormDefault="qualified">
    <xsd:import namespace="http://schemas.microsoft.com/office/2006/documentManagement/types"/>
    <xsd:import namespace="http://schemas.microsoft.com/office/infopath/2007/PartnerControls"/>
    <xsd:element name="TextSize" ma:index="8" nillable="true" ma:displayName="TextSize" ma:internalName="TextSiz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extSize xmlns="150d3fbc-45b8-441a-a215-9d0a7d7edc6a" xsi:nil="true"/>
  </documentManagement>
</p:properties>
</file>

<file path=customXml/itemProps1.xml><?xml version="1.0" encoding="utf-8"?>
<ds:datastoreItem xmlns:ds="http://schemas.openxmlformats.org/officeDocument/2006/customXml" ds:itemID="{E678D81F-2D15-425B-B0F3-1C534D72AADE}"/>
</file>

<file path=customXml/itemProps2.xml><?xml version="1.0" encoding="utf-8"?>
<ds:datastoreItem xmlns:ds="http://schemas.openxmlformats.org/officeDocument/2006/customXml" ds:itemID="{8CF3BEC5-E14D-45D5-AE15-B0535F54EB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B5B36-DD53-43F5-BB75-6887BA8B0C3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</vt:lpstr>
      <vt:lpstr>Cover Sheet</vt:lpstr>
      <vt:lpstr>IDC_ODC</vt:lpstr>
      <vt:lpstr>RL</vt:lpstr>
      <vt:lpstr>IDC_ODC Calc</vt:lpstr>
      <vt:lpstr>RLS Calc (1)</vt:lpstr>
      <vt:lpstr>RLS Calc (2)</vt:lpstr>
      <vt:lpstr>RLS Calc (3)</vt:lpstr>
      <vt:lpstr>RLS Calc (4)</vt:lpstr>
      <vt:lpstr>RLS Calc (5)</vt:lpstr>
      <vt:lpstr>'Cover Sheet'!Print_Area</vt:lpstr>
      <vt:lpstr>IDC_ODC!Print_Area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hicks</dc:creator>
  <cp:lastModifiedBy>bethe.jenkins</cp:lastModifiedBy>
  <cp:lastPrinted>2014-03-07T19:31:19Z</cp:lastPrinted>
  <dcterms:created xsi:type="dcterms:W3CDTF">2011-09-02T17:14:04Z</dcterms:created>
  <dcterms:modified xsi:type="dcterms:W3CDTF">2019-11-05T16:39:47Z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0x0101004B95CAF33F7E054FAA24AB90AA538508</vt:lpwstr>
  </property>
</Properties>
</file>